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A09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6" authorId="0">
      <text>
        <r>
          <rPr>
            <b/>
            <sz val="10"/>
            <color rgb="FF000000"/>
            <rFont val="Calibri"/>
            <family val="2"/>
          </rPr>
          <t>Beams &amp; Heavy Structural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Wide Flange, I-Beam, Channels &amp; Structural Angles.
</t>
        </r>
        <r>
          <rPr>
            <sz val="10"/>
            <color rgb="FF000000"/>
            <rFont val="Calibri"/>
            <family val="2"/>
          </rPr>
          <t xml:space="preserve">For example, over 3" angles are considered Heavy Structural.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7" authorId="0">
      <text>
        <r>
          <rPr>
            <b/>
            <sz val="10"/>
            <color rgb="FF000000"/>
            <rFont val="Calibri"/>
            <family val="2"/>
          </rPr>
          <t>Carbon Flat Roll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Hot Roll, Cold Roll, Coated, CTL Sheet, and CTL Floor Plate.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8" authorId="0">
      <text>
        <r>
          <rPr>
            <b/>
            <sz val="10"/>
            <color rgb="FF000000"/>
            <rFont val="Calibri"/>
            <family val="2"/>
          </rPr>
          <t>Carbon Plate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SSAB coil.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9" authorId="0">
      <text>
        <r>
          <rPr>
            <b/>
            <sz val="10"/>
            <color rgb="FF000000"/>
            <rFont val="Calibri"/>
            <family val="2"/>
          </rPr>
          <t>Merchant Bar and Bar Size Shapes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Excludes Beam Mill items. Includes CF Bar.
</t>
        </r>
        <r>
          <rPr>
            <sz val="10"/>
            <color rgb="FF000000"/>
            <rFont val="Calibri"/>
            <family val="2"/>
          </rPr>
          <t xml:space="preserve">For example, 3" angles and under are considered Merchant Bar.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0" authorId="0">
      <text>
        <r>
          <rPr>
            <b/>
            <sz val="10"/>
            <color rgb="FF000000"/>
            <rFont val="Calibri"/>
            <family val="2"/>
          </rPr>
          <t>Rebar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1" authorId="0">
      <text>
        <r>
          <rPr>
            <b/>
            <sz val="10"/>
            <color rgb="FF000000"/>
            <rFont val="Calibri"/>
            <family val="2"/>
          </rPr>
          <t>Tubing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Structural and Mechanical Tubing.
</t>
        </r>
        <r>
          <rPr>
            <sz val="10"/>
            <color rgb="FF000000"/>
            <rFont val="Calibri"/>
            <family val="2"/>
          </rPr>
          <t xml:space="preserve">Excludes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2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All other.  Includes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</commentList>
</comments>
</file>

<file path=xl/sharedStrings.xml><?xml version="1.0" encoding="utf-8"?>
<sst xmlns="http://schemas.openxmlformats.org/spreadsheetml/2006/main" count="126" uniqueCount="60">
  <si>
    <t>FQ: Q2 2024</t>
  </si>
  <si>
    <t>For all other questions, please e-mail CoMetrics (support@cometrics.com)</t>
  </si>
  <si>
    <t>For questions related to how to categorize your steel volumes, please e-mail Deana Lecy (deana@steelalliance.com)</t>
  </si>
  <si>
    <t>Questions?</t>
  </si>
  <si>
    <t>Ready to Submit This Survey?</t>
  </si>
  <si>
    <t>Need to Access Prior Surveys and Notes?</t>
  </si>
  <si>
    <t>Need a Survey for a Different Time Period?</t>
  </si>
  <si>
    <t>Save the Excel document on your computer.</t>
  </si>
  <si>
    <t>Use the 'Data Checks' tab to confirm entries before submitting.</t>
  </si>
  <si>
    <t>Fill out the 'Inputs' tab.  The data should reflect activity for Fiscal 2Q2024</t>
  </si>
  <si>
    <t/>
  </si>
  <si>
    <t>Click 'Enable Editing' if it appears at the top of your screen.</t>
  </si>
  <si>
    <t>Directions</t>
  </si>
  <si>
    <t>Copyright (c) 2023 CoMetrics. All rights reserved._x000d_
This file is for authorized users only.  All data is private and confidential to the submitter and is only viewable by the submitter's authorized parties.</t>
  </si>
  <si>
    <t>2024-Q2-v003</t>
  </si>
  <si>
    <t>Click on the 'Data Checks' tab ---&gt;</t>
  </si>
  <si>
    <t>Review and save your work!</t>
  </si>
  <si>
    <t>Next Steps...</t>
  </si>
  <si>
    <t>Total Net Tons Shipped</t>
  </si>
  <si>
    <t>Other</t>
  </si>
  <si>
    <t>Tubing</t>
  </si>
  <si>
    <t>Rebar</t>
  </si>
  <si>
    <t>Merchant Bar and Bar Size Shapes (does not include Beam Mill items)</t>
  </si>
  <si>
    <t>Carbon Plate</t>
  </si>
  <si>
    <t>Carbon Flat Roll</t>
  </si>
  <si>
    <t>Not sure how best to answer each question? Hover over the field for more detail ---&gt;</t>
  </si>
  <si>
    <t>tons</t>
  </si>
  <si>
    <t>Beams &amp; Heavy Structural</t>
  </si>
  <si>
    <t>One ton equals 2,000 pounds, per the US definition.</t>
  </si>
  <si>
    <t>Net Tons Shipped is the weight of steel that customers receive (not based on what was purchased).</t>
  </si>
  <si>
    <t>Net Tons Shipped</t>
  </si>
  <si>
    <t>&lt;--- data check</t>
  </si>
  <si>
    <t>put mouse here</t>
  </si>
  <si>
    <t>Reasonable estimates are encouraged when data is not available.</t>
  </si>
  <si>
    <t>All fields are required.  Do not leave any field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</si>
  <si>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</si>
  <si>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</si>
  <si>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</si>
  <si>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</si>
  <si>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</si>
  <si>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</si>
  <si>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</si>
  <si>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</si>
  <si>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</si>
  <si>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</si>
  <si>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131526</t>
  </si>
  <si>
    <t>ContributionForReportingPeriod</t>
  </si>
  <si>
    <t>131527</t>
  </si>
  <si>
    <t>131528</t>
  </si>
  <si>
    <t>131529</t>
  </si>
  <si>
    <t>131530</t>
  </si>
  <si>
    <t>131531</t>
  </si>
  <si>
    <t>131532</t>
  </si>
  <si>
    <t xml:space="preserve"> I am in this worksheet because Operational it is the only ParseableDataKind used across all fields.</t>
  </si>
  <si>
    <t>DatasetTemplatePath</t>
  </si>
  <si>
    <t>survey/nasa-quarterly/2024-Q2-v003</t>
  </si>
  <si>
    <t>Inputs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</si>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</sst>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6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b/>
      <i/>
      <sz val="10"/>
      <color rgb="FF4682B4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0" borderId="0" xfId="0" applyFont="1"/>
    <xf numFmtId="0" fontId="57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57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2" fillId="2" borderId="0" xfId="0" applyFont="1" applyFill="1" applyAlignment="1">
      <alignment horizontal="left" vertical="top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1" fillId="0" borderId="0" xfId="0" applyFont="1"/>
    <xf numFmtId="0" fontId="30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60" fillId="0" borderId="0" xfId="0" applyFont="1"/>
    <xf numFmtId="0" fontId="59" fillId="0" borderId="0" xfId="0" applyFont="1" applyAlignment="1">
      <alignment wrapText="1"/>
    </xf>
    <xf numFmtId="0" fontId="59" fillId="0" borderId="0" xfId="0" applyFont="1"/>
    <xf numFmtId="0" fontId="17" fillId="0" borderId="0" xfId="0" applyFont="1"/>
    <xf numFmtId="0" fontId="55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5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7" fillId="4" borderId="0" xfId="0" applyFont="1" applyFill="1"/>
    <xf numFmtId="0" fontId="29" fillId="4" borderId="0" xfId="0" applyFont="1" applyFill="1" applyAlignment="1">
      <alignment horizontal="center" vertical="center" textRotation="90"/>
    </xf>
    <xf numFmtId="0" fontId="2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4" fillId="4" borderId="0" xfId="0" applyFont="1" applyFill="1"/>
    <xf numFmtId="0" fontId="5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indent="2"/>
    </xf>
    <xf numFmtId="0" fontId="27" fillId="4" borderId="1" xfId="0" applyFont="1" applyFill="1" applyBorder="1" applyAlignment="1">
      <alignment indent="2"/>
    </xf>
    <xf numFmtId="0" fontId="27" fillId="4" borderId="2" xfId="0" applyFont="1" applyFill="1" applyBorder="1" applyAlignment="1">
      <alignment indent="2"/>
    </xf>
    <xf numFmtId="0" fontId="27" fillId="4" borderId="3" xfId="0" applyFont="1" applyFill="1" applyBorder="1" applyAlignment="1">
      <alignment indent="2"/>
    </xf>
    <xf numFmtId="0" fontId="57" fillId="4" borderId="4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indent="2"/>
    </xf>
    <xf numFmtId="0" fontId="41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56" fillId="4" borderId="0" xfId="0" applyFont="1" applyFill="1"/>
    <xf numFmtId="0" fontId="3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wrapText="1"/>
    </xf>
    <xf numFmtId="0" fontId="31" fillId="4" borderId="0" xfId="0" applyFont="1" applyFill="1" applyAlignment="1">
      <alignment wrapText="1"/>
    </xf>
    <xf numFmtId="0" fontId="31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5" fillId="4" borderId="0" xfId="0" applyFont="1" applyFill="1" applyAlignment="1">
      <alignment horizontal="right" vertical="center"/>
    </xf>
    <xf numFmtId="0" fontId="27" fillId="4" borderId="5" xfId="0" applyFont="1" applyFill="1" applyBorder="1" applyAlignment="1" applyProtection="1">
      <alignment indent="2"/>
      <protection locked="0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54" fillId="3" borderId="0" xfId="0" applyFont="1" applyFill="1" applyAlignment="1">
      <alignment horizontal="center" vertical="center" textRotation="90"/>
    </xf>
    <xf numFmtId="0" fontId="47" fillId="0" borderId="0" xfId="0" applyFont="1" applyAlignment="1">
      <alignment horizontal="center" vertical="center" textRotation="90"/>
    </xf>
    <xf numFmtId="0" fontId="53" fillId="0" borderId="0" xfId="0" applyFont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0" fillId="0" borderId="9" xfId="0" applyBorder="1"/>
    <xf numFmtId="0" fontId="53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5" fillId="0" borderId="0" xfId="0" applyFont="1" applyAlignment="1">
      <alignment horizontal="center" vertical="center" wrapText="1"/>
    </xf>
    <xf numFmtId="0" fontId="52" fillId="0" borderId="0" xfId="0" applyFont="1" applyAlignment="1">
      <alignment wrapText="1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/>
    <xf numFmtId="0" fontId="31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31" fillId="0" borderId="0" xfId="0" applyFont="1" applyAlignment="1">
      <alignment horizontal="left"/>
    </xf>
    <xf numFmtId="0" fontId="49" fillId="0" borderId="19" xfId="0" applyFont="1" applyBorder="1"/>
    <xf numFmtId="0" fontId="0" fillId="0" borderId="19" xfId="0" applyBorder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1" fillId="0" borderId="0" xfId="0" applyFont="1"/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177" fontId="19" fillId="5" borderId="0" xfId="0" applyNumberFormat="1" applyFont="1" applyFill="1"/>
    <xf numFmtId="0" fontId="26" fillId="0" borderId="0" xfId="0" applyFont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0" fontId="49" fillId="0" borderId="0" xfId="0" applyFont="1" applyAlignment="1">
      <alignment horizontal="right" indent="2"/>
    </xf>
    <xf numFmtId="0" fontId="19" fillId="6" borderId="0" xfId="0" applyFont="1" applyFill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8" fillId="3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wrapText="1" indent="1"/>
    </xf>
    <xf numFmtId="0" fontId="4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>
      <alignment vertical="center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3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7" fillId="4" borderId="9" xfId="0" applyFont="1" applyFill="1" applyBorder="1"/>
    <xf numFmtId="0" fontId="46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5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wrapText="1" indent="1"/>
    </xf>
    <xf numFmtId="0" fontId="4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31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27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27" fillId="4" borderId="0" xfId="0" applyNumberFormat="1" applyFont="1" applyFill="1"/>
    <xf numFmtId="0" fontId="31" fillId="4" borderId="0" xfId="0" applyFont="1" applyFill="1" applyAlignment="1">
      <alignment horizontal="left" vertical="center"/>
    </xf>
    <xf numFmtId="0" fontId="24" fillId="4" borderId="19" xfId="0" applyFont="1" applyFill="1" applyBorder="1" applyAlignment="1">
      <alignment wrapText="1" indent="1"/>
    </xf>
    <xf numFmtId="0" fontId="42" fillId="4" borderId="19" xfId="0" applyFont="1" applyFill="1" applyBorder="1" applyAlignment="1">
      <alignment horizontal="center" vertical="center" textRotation="90"/>
    </xf>
    <xf numFmtId="0" fontId="41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vertical="center"/>
    </xf>
    <xf numFmtId="0" fontId="40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/>
    <xf numFmtId="0" fontId="39" fillId="4" borderId="19" xfId="0" applyFont="1" applyFill="1" applyBorder="1" applyAlignment="1">
      <alignment horizontal="center" vertical="center" textRotation="90"/>
    </xf>
    <xf numFmtId="0" fontId="38" fillId="4" borderId="19" xfId="0" applyFont="1" applyFill="1" applyBorder="1" applyAlignment="1">
      <alignment horizontal="center" vertical="center" textRotation="90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wrapText="1" indent="1"/>
    </xf>
    <xf numFmtId="0" fontId="33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177" fontId="19" fillId="5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worksheet" Target="worksheets/sheet7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6" Type="http://schemas.openxmlformats.org/officeDocument/2006/relationships/worksheet" Target="worksheets/sheet5.xml" /><Relationship Id="rId10" Type="http://schemas.openxmlformats.org/officeDocument/2006/relationships/styles" Target="styles.xml" /><Relationship Id="rId11" Type="http://schemas.openxmlformats.org/officeDocument/2006/relationships/sharedStrings" Target="sharedStrings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1133475</xdr:colOff>
      <xdr:row>2</xdr:row>
      <xdr:rowOff>0</xdr:rowOff>
    </xdr:from>
    <xdr:to>
      <xdr:col>4</xdr:col>
      <xdr:colOff>1857375</xdr:colOff>
      <xdr:row>8</xdr:row>
      <xdr:rowOff>47625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666750"/>
          <a:ext cx="2800350" cy="1190625"/>
        </a:xfrm>
        <a:prstGeom prst="rect"/>
      </xdr:spPr>
    </xdr:pic>
    <xdr:clientData/>
  </xdr:twoCellAnchor>
  <xdr:twoCellAnchor editAs="oneCell">
    <xdr:from>
      <xdr:col>4</xdr:col>
      <xdr:colOff>2990850</xdr:colOff>
      <xdr:row>3</xdr:row>
      <xdr:rowOff>19050</xdr:rowOff>
    </xdr:from>
    <xdr:to>
      <xdr:col>4</xdr:col>
      <xdr:colOff>5514975</xdr:colOff>
      <xdr:row>7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050" y="8763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6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7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"/>
      <c r="C1" s="27"/>
      <c r="D1" s="27"/>
      <c r="E1" s="27"/>
      <c r="F1" s="27"/>
      <c r="G1" s="27"/>
    </row>
    <row r="2" spans="1:7" ht="15" customHeight="1">
      <c r="A2" s="26"/>
      <c r="B2" s="29"/>
      <c r="C2" s="30"/>
      <c r="D2" s="28"/>
      <c r="E2" s="28"/>
      <c r="F2" s="29"/>
      <c r="G2" s="26"/>
    </row>
    <row r="3" spans="1:7" ht="15" customHeight="1">
      <c r="A3" s="26"/>
      <c r="B3" s="29"/>
      <c r="C3" s="28"/>
      <c r="D3" s="28"/>
      <c r="E3" s="28"/>
      <c r="F3" s="29"/>
      <c r="G3" s="26"/>
    </row>
    <row r="4" spans="1:7" ht="15" customHeight="1">
      <c r="A4" s="26"/>
      <c r="B4" s="29"/>
      <c r="C4" s="28"/>
      <c r="D4" s="28"/>
      <c r="E4" s="28"/>
      <c r="F4" s="29"/>
      <c r="G4" s="26"/>
    </row>
    <row r="5" spans="1:7" ht="15" customHeight="1">
      <c r="A5" s="26"/>
      <c r="B5" s="29"/>
      <c r="C5" s="28"/>
      <c r="D5" s="28"/>
      <c r="E5" s="28"/>
      <c r="F5" s="29"/>
      <c r="G5" s="26"/>
    </row>
    <row r="6" spans="1:7" ht="15" customHeight="1">
      <c r="A6" s="26"/>
      <c r="B6" s="29"/>
      <c r="C6" s="28"/>
      <c r="D6" s="28"/>
      <c r="E6" s="28"/>
      <c r="F6" s="29"/>
      <c r="G6" s="26"/>
    </row>
    <row r="7" spans="1:7" ht="15" customHeight="1">
      <c r="A7" s="26"/>
      <c r="B7" s="29"/>
      <c r="C7" s="28"/>
      <c r="D7" s="28"/>
      <c r="E7" s="28"/>
      <c r="F7" s="29"/>
      <c r="G7" s="26"/>
    </row>
    <row r="8" spans="1:7" ht="15" customHeight="1">
      <c r="A8" s="26"/>
      <c r="B8" s="29"/>
      <c r="C8" s="28"/>
      <c r="D8" s="28"/>
      <c r="E8" s="28"/>
      <c r="F8" s="29"/>
      <c r="G8" s="26"/>
    </row>
    <row r="9" spans="1:7" ht="15" customHeight="1">
      <c r="A9" s="26"/>
      <c r="B9" s="29"/>
      <c r="C9" s="28"/>
      <c r="D9" s="28"/>
      <c r="E9" s="28"/>
      <c r="F9" s="29"/>
      <c r="G9" s="26"/>
    </row>
    <row r="10" spans="1:7" ht="15" customHeight="1">
      <c r="A10" s="26"/>
      <c r="B10" s="29"/>
      <c r="C10" s="30"/>
      <c r="D10" s="28"/>
      <c r="E10" s="28"/>
      <c r="F10" s="29"/>
      <c r="G10" s="26"/>
    </row>
    <row r="11" spans="1:7" ht="15" hidden="1">
      <c r="A11" s="26"/>
      <c r="B11" s="29"/>
      <c r="C11" s="31"/>
      <c r="D11" s="28"/>
      <c r="E11" s="28"/>
      <c r="F11" s="29"/>
      <c r="G11" s="26"/>
    </row>
    <row r="12" spans="1:7" ht="26.25">
      <c r="A12" s="26"/>
      <c r="B12" s="29"/>
      <c r="C12" s="32">
        <f>"NASA Net Tons Shipped Survey: Fiscal Year 2024, Q2"</f>
      </c>
      <c r="D12" s="28"/>
      <c r="E12" s="28"/>
      <c r="F12" s="29"/>
      <c r="G12" s="26"/>
    </row>
    <row r="13" spans="1:7" ht="15" customHeight="1">
      <c r="A13" s="26"/>
      <c r="B13" s="29"/>
      <c r="C13" s="31"/>
      <c r="D13" s="28"/>
      <c r="E13" s="28"/>
      <c r="F13" s="29"/>
      <c r="G13" s="26"/>
    </row>
    <row r="14" spans="1:7" ht="15" hidden="1" thickBot="1">
      <c r="A14" s="26"/>
      <c r="B14" s="29"/>
      <c r="C14" s="38"/>
      <c r="D14" s="28"/>
      <c r="E14" s="28"/>
      <c r="F14" s="29"/>
      <c r="G14" s="26"/>
    </row>
    <row r="15" spans="1:7" ht="15.75" hidden="1" thickBot="1">
      <c r="A15" s="26"/>
      <c r="B15" s="29"/>
      <c r="C15" s="52" t="s">
        <v>0</v>
      </c>
      <c r="D15" s="12">
        <f>HYPERLINK("#C15",CHAR(128))</f>
      </c>
      <c r="E15" s="28"/>
      <c r="F15" s="29"/>
      <c r="G15" s="26"/>
    </row>
    <row r="16" spans="1:7" ht="15" customHeight="1">
      <c r="A16" s="26"/>
      <c r="B16" s="29"/>
      <c r="C16" s="33"/>
      <c r="D16" s="28"/>
      <c r="E16" s="28"/>
      <c r="F16" s="29"/>
      <c r="G16" s="26"/>
    </row>
    <row r="17" spans="1:7" ht="15" hidden="1">
      <c r="A17" s="26"/>
      <c r="B17" s="29"/>
      <c r="C17" s="40"/>
      <c r="D17" s="28"/>
      <c r="E17" s="28"/>
      <c r="F17" s="29"/>
      <c r="G17" s="26"/>
    </row>
    <row r="18" spans="1:7" ht="15" hidden="1">
      <c r="A18" s="26"/>
      <c r="B18" s="29"/>
      <c r="C18" s="41"/>
      <c r="D18" s="28"/>
      <c r="E18" s="28"/>
      <c r="F18" s="29"/>
      <c r="G18" s="26"/>
    </row>
    <row r="19" spans="1:7" ht="15" hidden="1">
      <c r="A19" s="26"/>
      <c r="B19" s="29"/>
      <c r="C19" s="42"/>
      <c r="D19" s="28"/>
      <c r="E19" s="28"/>
      <c r="F19" s="29"/>
      <c r="G19" s="26"/>
    </row>
    <row r="20" spans="1:7" ht="21">
      <c r="A20" s="26"/>
      <c r="B20" s="29"/>
      <c r="C20" s="43" t="s">
        <v>12</v>
      </c>
      <c r="D20" s="28"/>
      <c r="E20" s="28"/>
      <c r="F20" s="29"/>
      <c r="G20" s="26"/>
    </row>
    <row r="21" spans="1:7" ht="7.5" customHeight="1">
      <c r="A21" s="26"/>
      <c r="B21" s="29"/>
      <c r="C21" s="42"/>
      <c r="D21" s="28"/>
      <c r="E21" s="28"/>
      <c r="F21" s="29"/>
      <c r="G21" s="26"/>
    </row>
    <row r="22" spans="1:7" ht="15" hidden="1">
      <c r="A22" s="26"/>
      <c r="B22" s="29"/>
      <c r="C22" s="44"/>
      <c r="D22" s="28"/>
      <c r="E22" s="28"/>
      <c r="F22" s="29"/>
      <c r="G22" s="26"/>
    </row>
    <row r="23" spans="1:7" ht="15" customHeight="1">
      <c r="A23" s="26"/>
      <c r="B23" s="29"/>
      <c r="C23" s="46" t="s">
        <v>11</v>
      </c>
      <c r="D23" s="47"/>
      <c r="E23" s="47"/>
      <c r="F23" s="29"/>
      <c r="G23" s="26"/>
    </row>
    <row r="24" spans="1:7" ht="15" customHeight="1">
      <c r="A24" s="26"/>
      <c r="B24" s="29"/>
      <c r="C24" s="45" t="s">
        <v>10</v>
      </c>
      <c r="D24" s="28"/>
      <c r="E24" s="28"/>
      <c r="F24" s="29"/>
      <c r="G24" s="26"/>
    </row>
    <row r="25" spans="1:7" ht="15" customHeight="1">
      <c r="A25" s="26"/>
      <c r="B25" s="29"/>
      <c r="C25" s="48" t="s">
        <v>9</v>
      </c>
      <c r="D25" s="49"/>
      <c r="E25" s="49"/>
      <c r="F25" s="29"/>
      <c r="G25" s="26"/>
    </row>
    <row r="26" spans="1:7" ht="15" customHeight="1">
      <c r="A26" s="26"/>
      <c r="B26" s="29"/>
      <c r="C26" s="45" t="s">
        <v>8</v>
      </c>
      <c r="D26" s="28"/>
      <c r="E26" s="28"/>
      <c r="F26" s="29"/>
      <c r="G26" s="26"/>
    </row>
    <row r="27" spans="1:7" ht="15" customHeight="1">
      <c r="A27" s="26"/>
      <c r="B27" s="29"/>
      <c r="C27" s="45" t="s">
        <v>7</v>
      </c>
      <c r="D27" s="28"/>
      <c r="E27" s="28"/>
      <c r="F27" s="29"/>
      <c r="G27" s="26"/>
    </row>
    <row r="28" spans="1:7" ht="15" customHeight="1">
      <c r="A28" s="26"/>
      <c r="B28" s="29"/>
      <c r="C28" s="44"/>
      <c r="D28" s="28"/>
      <c r="E28" s="28"/>
      <c r="F28" s="29"/>
      <c r="G28" s="26"/>
    </row>
    <row r="29" spans="1:7" ht="15" customHeight="1">
      <c r="A29" s="26"/>
      <c r="B29" s="29"/>
      <c r="C29" s="41"/>
      <c r="D29" s="28"/>
      <c r="E29" s="28"/>
      <c r="F29" s="29"/>
      <c r="G29" s="26"/>
    </row>
    <row r="30" spans="1:7" ht="15" hidden="1">
      <c r="A30" s="26"/>
      <c r="B30" s="29"/>
      <c r="C30" s="41"/>
      <c r="D30" s="28"/>
      <c r="E30" s="28"/>
      <c r="F30" s="29"/>
      <c r="G30" s="26"/>
    </row>
    <row r="31" spans="1:7" ht="15" hidden="1">
      <c r="A31" s="26"/>
      <c r="B31" s="29"/>
      <c r="C31" s="42"/>
      <c r="D31" s="28"/>
      <c r="E31" s="28"/>
      <c r="F31" s="29"/>
      <c r="G31" s="26"/>
    </row>
    <row r="32" spans="1:7" ht="21">
      <c r="A32" s="26"/>
      <c r="B32" s="29"/>
      <c r="C32" s="43" t="s">
        <v>6</v>
      </c>
      <c r="D32" s="28"/>
      <c r="E32" s="28"/>
      <c r="F32" s="29"/>
      <c r="G32" s="26"/>
    </row>
    <row r="33" spans="1:7" ht="7.5" customHeight="1">
      <c r="A33" s="26"/>
      <c r="B33" s="29"/>
      <c r="C33" s="42"/>
      <c r="D33" s="28"/>
      <c r="E33" s="28"/>
      <c r="F33" s="29"/>
      <c r="G33" s="26"/>
    </row>
    <row r="34" spans="1:7" ht="15" hidden="1">
      <c r="A34" s="26"/>
      <c r="B34" s="29"/>
      <c r="C34" s="44"/>
      <c r="D34" s="28"/>
      <c r="E34" s="28"/>
      <c r="F34" s="29"/>
      <c r="G34" s="26"/>
    </row>
    <row r="35" spans="1:7" ht="15" customHeight="1">
      <c r="A35" s="26"/>
      <c r="B35" s="29"/>
      <c r="C35" s="50">
        <f>HYPERLINK("https://www.cometrics.com/nasa-benchmarking/","Click here for a list of surveys for all time periods")</f>
      </c>
      <c r="D35" s="28"/>
      <c r="E35" s="28"/>
      <c r="F35" s="29"/>
      <c r="G35" s="26"/>
    </row>
    <row r="36" spans="1:7" ht="15" customHeight="1">
      <c r="A36" s="26"/>
      <c r="B36" s="29"/>
      <c r="C36" s="44"/>
      <c r="D36" s="28"/>
      <c r="E36" s="28"/>
      <c r="F36" s="29"/>
      <c r="G36" s="26"/>
    </row>
    <row r="37" spans="1:7" ht="15" customHeight="1">
      <c r="A37" s="26"/>
      <c r="B37" s="29"/>
      <c r="C37" s="41"/>
      <c r="D37" s="28"/>
      <c r="E37" s="28"/>
      <c r="F37" s="29"/>
      <c r="G37" s="26"/>
    </row>
    <row r="38" spans="1:7" ht="15" hidden="1">
      <c r="A38" s="26"/>
      <c r="B38" s="29"/>
      <c r="C38" s="41"/>
      <c r="D38" s="28"/>
      <c r="E38" s="28"/>
      <c r="F38" s="29"/>
      <c r="G38" s="26"/>
    </row>
    <row r="39" spans="1:7" ht="15" hidden="1">
      <c r="A39" s="26"/>
      <c r="B39" s="29"/>
      <c r="C39" s="42"/>
      <c r="D39" s="28"/>
      <c r="E39" s="28"/>
      <c r="F39" s="29"/>
      <c r="G39" s="26"/>
    </row>
    <row r="40" spans="1:7" ht="21">
      <c r="A40" s="26"/>
      <c r="B40" s="29"/>
      <c r="C40" s="43" t="s">
        <v>5</v>
      </c>
      <c r="D40" s="28"/>
      <c r="E40" s="28"/>
      <c r="F40" s="29"/>
      <c r="G40" s="26"/>
    </row>
    <row r="41" spans="1:7" ht="7.5" customHeight="1">
      <c r="A41" s="26"/>
      <c r="B41" s="29"/>
      <c r="C41" s="42"/>
      <c r="D41" s="28"/>
      <c r="E41" s="28"/>
      <c r="F41" s="29"/>
      <c r="G41" s="26"/>
    </row>
    <row r="42" spans="1:7" ht="15" hidden="1">
      <c r="A42" s="26"/>
      <c r="B42" s="29"/>
      <c r="C42" s="44"/>
      <c r="D42" s="28"/>
      <c r="E42" s="28"/>
      <c r="F42" s="29"/>
      <c r="G42" s="26"/>
    </row>
    <row r="43" spans="1:7" ht="15" customHeight="1">
      <c r="A43" s="26"/>
      <c r="B43" s="29"/>
      <c r="C43" s="50">
        <f>HYPERLINK("https://www.cometrics.com/excel-survey-update-instructions/","Click here for instructions on how to access and/or update prior survey submissions")</f>
      </c>
      <c r="D43" s="28"/>
      <c r="E43" s="28"/>
      <c r="F43" s="29"/>
      <c r="G43" s="26"/>
    </row>
    <row r="44" spans="1:7" ht="15" customHeight="1">
      <c r="A44" s="26"/>
      <c r="B44" s="29"/>
      <c r="C44" s="44"/>
      <c r="D44" s="28"/>
      <c r="E44" s="28"/>
      <c r="F44" s="29"/>
      <c r="G44" s="26"/>
    </row>
    <row r="45" spans="1:7" ht="15" customHeight="1">
      <c r="A45" s="26"/>
      <c r="B45" s="29"/>
      <c r="C45" s="41"/>
      <c r="D45" s="28"/>
      <c r="E45" s="28"/>
      <c r="F45" s="29"/>
      <c r="G45" s="26"/>
    </row>
    <row r="46" spans="1:7" ht="15" hidden="1">
      <c r="A46" s="26"/>
      <c r="B46" s="29"/>
      <c r="C46" s="41"/>
      <c r="D46" s="28"/>
      <c r="E46" s="28"/>
      <c r="F46" s="29"/>
      <c r="G46" s="26"/>
    </row>
    <row r="47" spans="1:7" ht="15" hidden="1">
      <c r="A47" s="26"/>
      <c r="B47" s="29"/>
      <c r="C47" s="42"/>
      <c r="D47" s="28"/>
      <c r="E47" s="28"/>
      <c r="F47" s="29"/>
      <c r="G47" s="26"/>
    </row>
    <row r="48" spans="1:7" ht="21">
      <c r="A48" s="26"/>
      <c r="B48" s="29"/>
      <c r="C48" s="43" t="s">
        <v>4</v>
      </c>
      <c r="D48" s="28"/>
      <c r="E48" s="28"/>
      <c r="F48" s="29"/>
      <c r="G48" s="26"/>
    </row>
    <row r="49" spans="1:7" ht="7.5" customHeight="1">
      <c r="A49" s="26"/>
      <c r="B49" s="29"/>
      <c r="C49" s="42"/>
      <c r="D49" s="28"/>
      <c r="E49" s="28"/>
      <c r="F49" s="29"/>
      <c r="G49" s="26"/>
    </row>
    <row r="50" spans="1:7" ht="15" hidden="1">
      <c r="A50" s="26"/>
      <c r="B50" s="29"/>
      <c r="C50" s="44"/>
      <c r="D50" s="28"/>
      <c r="E50" s="28"/>
      <c r="F50" s="29"/>
      <c r="G50" s="26"/>
    </row>
    <row r="51" spans="1:7" ht="15" customHeight="1">
      <c r="A51" s="26"/>
      <c r="B51" s="29"/>
      <c r="C51" s="50">
        <f>HYPERLINK("https://www.cometrics.com/excel-survey-upload-instructions/","Click here for upload instructions")</f>
      </c>
      <c r="D51" s="28"/>
      <c r="E51" s="28"/>
      <c r="F51" s="29"/>
      <c r="G51" s="26"/>
    </row>
    <row r="52" spans="1:7" ht="15" customHeight="1">
      <c r="A52" s="26"/>
      <c r="B52" s="29"/>
      <c r="C52" s="50">
        <f>HYPERLINK("https://secure.cometrics.com/sign-in","Click here to sign in")</f>
      </c>
      <c r="D52" s="28"/>
      <c r="E52" s="28"/>
      <c r="F52" s="29"/>
      <c r="G52" s="26"/>
    </row>
    <row r="53" spans="1:7" ht="15" customHeight="1">
      <c r="A53" s="26"/>
      <c r="B53" s="29"/>
      <c r="C53" s="44"/>
      <c r="D53" s="28"/>
      <c r="E53" s="28"/>
      <c r="F53" s="29"/>
      <c r="G53" s="26"/>
    </row>
    <row r="54" spans="1:7" ht="15" customHeight="1">
      <c r="A54" s="26"/>
      <c r="B54" s="29"/>
      <c r="C54" s="41"/>
      <c r="D54" s="28"/>
      <c r="E54" s="28"/>
      <c r="F54" s="29"/>
      <c r="G54" s="26"/>
    </row>
    <row r="55" spans="1:7" ht="15" hidden="1">
      <c r="A55" s="26"/>
      <c r="B55" s="29"/>
      <c r="C55" s="41"/>
      <c r="D55" s="28"/>
      <c r="E55" s="28"/>
      <c r="F55" s="29"/>
      <c r="G55" s="26"/>
    </row>
    <row r="56" spans="1:7" ht="15" hidden="1">
      <c r="A56" s="26"/>
      <c r="B56" s="29"/>
      <c r="C56" s="42"/>
      <c r="D56" s="28"/>
      <c r="E56" s="28"/>
      <c r="F56" s="29"/>
      <c r="G56" s="26"/>
    </row>
    <row r="57" spans="1:7" ht="21">
      <c r="A57" s="26"/>
      <c r="B57" s="29"/>
      <c r="C57" s="43" t="s">
        <v>3</v>
      </c>
      <c r="D57" s="28"/>
      <c r="E57" s="28"/>
      <c r="F57" s="29"/>
      <c r="G57" s="26"/>
    </row>
    <row r="58" spans="1:7" ht="7.5" customHeight="1">
      <c r="A58" s="26"/>
      <c r="B58" s="29"/>
      <c r="C58" s="42"/>
      <c r="D58" s="28"/>
      <c r="E58" s="28"/>
      <c r="F58" s="29"/>
      <c r="G58" s="26"/>
    </row>
    <row r="59" spans="1:7" ht="15" hidden="1">
      <c r="A59" s="26"/>
      <c r="B59" s="29"/>
      <c r="C59" s="44"/>
      <c r="D59" s="28"/>
      <c r="E59" s="28"/>
      <c r="F59" s="29"/>
      <c r="G59" s="26"/>
    </row>
    <row r="60" spans="1:7" ht="15" customHeight="1">
      <c r="A60" s="26"/>
      <c r="B60" s="29"/>
      <c r="C60" s="45" t="s">
        <v>2</v>
      </c>
      <c r="D60" s="28"/>
      <c r="E60" s="28"/>
      <c r="F60" s="29"/>
      <c r="G60" s="26"/>
    </row>
    <row r="61" spans="1:7" ht="15" customHeight="1">
      <c r="A61" s="26"/>
      <c r="B61" s="29"/>
      <c r="C61" s="45" t="s">
        <v>1</v>
      </c>
      <c r="D61" s="28"/>
      <c r="E61" s="28"/>
      <c r="F61" s="29"/>
      <c r="G61" s="26"/>
    </row>
    <row r="62" spans="1:7" ht="15" customHeight="1">
      <c r="A62" s="26"/>
      <c r="B62" s="29"/>
      <c r="C62" s="44"/>
      <c r="D62" s="28"/>
      <c r="E62" s="28"/>
      <c r="F62" s="29"/>
      <c r="G62" s="26"/>
    </row>
    <row r="63" spans="1:7" ht="15" customHeight="1">
      <c r="A63" s="26"/>
      <c r="B63" s="29"/>
      <c r="C63" s="41"/>
      <c r="D63" s="28"/>
      <c r="E63" s="28"/>
      <c r="F63" s="29"/>
      <c r="G63" s="26"/>
    </row>
    <row r="64" spans="1:7" ht="15" hidden="1">
      <c r="A64" s="26"/>
      <c r="B64" s="29"/>
      <c r="C64" s="40"/>
      <c r="D64" s="28"/>
      <c r="E64" s="28"/>
      <c r="F64" s="29"/>
      <c r="G64" s="26"/>
    </row>
    <row r="65" spans="1:7" ht="15">
      <c r="A65" s="26"/>
      <c r="B65" s="29"/>
      <c r="C65" s="28"/>
      <c r="D65" s="28"/>
      <c r="E65" s="51" t="s">
        <v>14</v>
      </c>
      <c r="F65" s="29"/>
      <c r="G65" s="26"/>
    </row>
    <row r="66" spans="1:7" ht="37.5" customHeight="1">
      <c r="A66" s="26" t="s">
        <v>13</v>
      </c>
      <c r="B66" s="26" t="s">
        <v>13</v>
      </c>
      <c r="C66" s="26" t="s">
        <v>13</v>
      </c>
      <c r="D66" s="26" t="s">
        <v>13</v>
      </c>
      <c r="E66" s="26" t="s">
        <v>13</v>
      </c>
      <c r="F66" s="26" t="s">
        <v>13</v>
      </c>
      <c r="G66" s="26" t="s">
        <v>13</v>
      </c>
    </row>
  </sheetData>
  <sheetProtection password="A094" sheet="1" objects="1" scenarios="1"/>
  <mergeCells count="14">
    <mergeCell ref="A1:G1"/>
    <mergeCell ref="A66:G66"/>
    <mergeCell ref="C3:E3"/>
    <mergeCell ref="C23:E23"/>
    <mergeCell ref="C24:E24"/>
    <mergeCell ref="C25:E25"/>
    <mergeCell ref="C26:E26"/>
    <mergeCell ref="C27:E27"/>
    <mergeCell ref="C35:E35"/>
    <mergeCell ref="C43:E43"/>
    <mergeCell ref="C51:E51"/>
    <mergeCell ref="C52:E52"/>
    <mergeCell ref="C60:E60"/>
    <mergeCell ref="C61:E61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5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50"/>
  <sheetViews>
    <sheetView showRowColHeaders="0" workbookViewId="0" topLeftCell="A1">
      <selection pane="topLeft" activeCell="I26" sqref="I2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15" customHeight="1">
      <c r="A2" s="26"/>
      <c r="B2" s="120"/>
      <c r="C2" s="140"/>
      <c r="D2" s="120"/>
      <c r="E2" s="122"/>
      <c r="F2" s="123"/>
      <c r="G2" s="122"/>
      <c r="H2" s="29"/>
      <c r="I2" s="124"/>
      <c r="J2" s="29"/>
      <c r="K2" s="125"/>
      <c r="L2" s="28"/>
      <c r="M2" s="123"/>
      <c r="N2" s="125"/>
      <c r="O2" s="126"/>
      <c r="P2" s="28"/>
      <c r="Q2" s="126"/>
      <c r="R2" s="127"/>
      <c r="S2" s="124"/>
      <c r="T2" s="127"/>
      <c r="U2" s="61"/>
      <c r="V2" s="128"/>
      <c r="W2" s="133"/>
      <c r="X2" s="128"/>
      <c r="Y2" s="26"/>
    </row>
    <row r="3" spans="1:25" ht="26.25" customHeight="1">
      <c r="A3" s="26"/>
      <c r="B3" s="120"/>
      <c r="C3" s="141">
        <f>"Net Tons Shipped: Fiscal Year 2024, Q2"</f>
      </c>
      <c r="D3" s="120"/>
      <c r="E3" s="122"/>
      <c r="F3" s="123"/>
      <c r="G3" s="122"/>
      <c r="H3" s="29"/>
      <c r="I3" s="124"/>
      <c r="J3" s="29"/>
      <c r="K3" s="125"/>
      <c r="L3" s="28"/>
      <c r="M3" s="123"/>
      <c r="N3" s="125"/>
      <c r="O3" s="126"/>
      <c r="P3" s="28"/>
      <c r="Q3" s="126"/>
      <c r="R3" s="127"/>
      <c r="S3" s="124"/>
      <c r="T3" s="127"/>
      <c r="U3" s="61"/>
      <c r="V3" s="128"/>
      <c r="W3" s="134" t="s">
        <v>35</v>
      </c>
      <c r="X3" s="128"/>
      <c r="Y3" s="26"/>
    </row>
    <row r="4" spans="1:25" ht="15" customHeight="1">
      <c r="A4" s="26"/>
      <c r="B4" s="120"/>
      <c r="C4" s="140"/>
      <c r="D4" s="120"/>
      <c r="E4" s="122"/>
      <c r="F4" s="123"/>
      <c r="G4" s="122"/>
      <c r="H4" s="29"/>
      <c r="I4" s="124"/>
      <c r="J4" s="29"/>
      <c r="K4" s="125"/>
      <c r="L4" s="28"/>
      <c r="M4" s="123"/>
      <c r="N4" s="125"/>
      <c r="O4" s="126"/>
      <c r="P4" s="28"/>
      <c r="Q4" s="126"/>
      <c r="R4" s="127"/>
      <c r="S4" s="124"/>
      <c r="T4" s="127"/>
      <c r="U4" s="61"/>
      <c r="V4" s="128"/>
      <c r="W4" s="206"/>
      <c r="X4" s="128"/>
      <c r="Y4" s="26"/>
    </row>
    <row r="5" spans="1:25" ht="15" hidden="1">
      <c r="A5" s="26"/>
      <c r="B5" s="120"/>
      <c r="C5" s="142"/>
      <c r="D5" s="120"/>
      <c r="E5" s="122"/>
      <c r="F5" s="123"/>
      <c r="G5" s="122"/>
      <c r="H5" s="29"/>
      <c r="I5" s="124"/>
      <c r="J5" s="29"/>
      <c r="K5" s="125"/>
      <c r="L5" s="28"/>
      <c r="M5" s="123"/>
      <c r="N5" s="125"/>
      <c r="O5" s="126"/>
      <c r="P5" s="28"/>
      <c r="Q5" s="126"/>
      <c r="R5" s="127"/>
      <c r="S5" s="124"/>
      <c r="T5" s="127"/>
      <c r="U5" s="61"/>
      <c r="V5" s="128"/>
      <c r="W5" s="206"/>
      <c r="X5" s="128"/>
      <c r="Y5" s="26"/>
    </row>
    <row r="6" spans="1:25" ht="15" hidden="1">
      <c r="A6" s="26"/>
      <c r="B6" s="120"/>
      <c r="C6" s="143"/>
      <c r="D6" s="120"/>
      <c r="E6" s="122"/>
      <c r="F6" s="123"/>
      <c r="G6" s="122"/>
      <c r="H6" s="29"/>
      <c r="I6" s="124"/>
      <c r="J6" s="29"/>
      <c r="K6" s="125"/>
      <c r="L6" s="28"/>
      <c r="M6" s="123"/>
      <c r="N6" s="125"/>
      <c r="O6" s="126"/>
      <c r="P6" s="28"/>
      <c r="Q6" s="126"/>
      <c r="R6" s="127"/>
      <c r="S6" s="124"/>
      <c r="T6" s="127"/>
      <c r="U6" s="61"/>
      <c r="V6" s="128"/>
      <c r="W6" s="206"/>
      <c r="X6" s="128"/>
      <c r="Y6" s="26"/>
    </row>
    <row r="7" spans="1:25" ht="15" customHeight="1">
      <c r="A7" s="26"/>
      <c r="B7" s="120"/>
      <c r="C7" s="144" t="s">
        <v>34</v>
      </c>
      <c r="D7" s="120"/>
      <c r="E7" s="122"/>
      <c r="F7" s="123"/>
      <c r="G7" s="122"/>
      <c r="H7" s="29"/>
      <c r="I7" s="124"/>
      <c r="J7" s="29"/>
      <c r="K7" s="125"/>
      <c r="L7" s="28"/>
      <c r="M7" s="123"/>
      <c r="N7" s="125"/>
      <c r="O7" s="126"/>
      <c r="P7" s="28"/>
      <c r="Q7" s="126"/>
      <c r="R7" s="127"/>
      <c r="S7" s="124"/>
      <c r="T7" s="127"/>
      <c r="U7" s="61"/>
      <c r="V7" s="128"/>
      <c r="W7" s="206"/>
      <c r="X7" s="128"/>
      <c r="Y7" s="26"/>
    </row>
    <row r="8" spans="1:25" ht="15" customHeight="1">
      <c r="A8" s="26"/>
      <c r="B8" s="120"/>
      <c r="C8" s="144" t="s">
        <v>33</v>
      </c>
      <c r="D8" s="120"/>
      <c r="E8" s="122"/>
      <c r="F8" s="123"/>
      <c r="G8" s="122"/>
      <c r="H8" s="29"/>
      <c r="I8" s="124"/>
      <c r="J8" s="29"/>
      <c r="K8" s="125"/>
      <c r="L8" s="28"/>
      <c r="M8" s="123"/>
      <c r="N8" s="125"/>
      <c r="O8" s="126"/>
      <c r="P8" s="28"/>
      <c r="Q8" s="126"/>
      <c r="R8" s="127"/>
      <c r="S8" s="124"/>
      <c r="T8" s="127"/>
      <c r="U8" s="61"/>
      <c r="V8" s="128"/>
      <c r="W8" s="206"/>
      <c r="X8" s="128"/>
      <c r="Y8" s="26"/>
    </row>
    <row r="9" spans="1:25" ht="15" customHeight="1" thickBot="1">
      <c r="A9" s="26"/>
      <c r="B9" s="120"/>
      <c r="C9" s="144" t="s">
        <v>10</v>
      </c>
      <c r="D9" s="120"/>
      <c r="E9" s="122"/>
      <c r="F9" s="123"/>
      <c r="G9" s="122"/>
      <c r="H9" s="29"/>
      <c r="I9" s="153"/>
      <c r="J9" s="29"/>
      <c r="K9" s="125"/>
      <c r="L9" s="28"/>
      <c r="M9" s="123"/>
      <c r="N9" s="125"/>
      <c r="O9" s="126"/>
      <c r="P9" s="28"/>
      <c r="Q9" s="126"/>
      <c r="R9" s="127"/>
      <c r="S9" s="124"/>
      <c r="T9" s="127"/>
      <c r="U9" s="61"/>
      <c r="V9" s="128"/>
      <c r="W9" s="206"/>
      <c r="X9" s="128"/>
      <c r="Y9" s="26"/>
    </row>
    <row r="10" spans="1:25" ht="15.75" thickBot="1">
      <c r="A10" s="26"/>
      <c r="B10" s="120"/>
      <c r="C10" s="145" t="s">
        <v>25</v>
      </c>
      <c r="D10" s="120"/>
      <c r="E10" s="122"/>
      <c r="F10" s="123"/>
      <c r="G10" s="122"/>
      <c r="H10" s="29"/>
      <c r="I10" s="154" t="s">
        <v>32</v>
      </c>
      <c r="J10" s="29"/>
      <c r="K10" s="125"/>
      <c r="L10" s="28"/>
      <c r="M10" s="123"/>
      <c r="N10" s="125"/>
      <c r="O10" s="126"/>
      <c r="P10" s="155">
        <f>"Pass"</f>
      </c>
      <c r="Q10" s="126"/>
      <c r="R10" s="127"/>
      <c r="S10" s="156" t="s">
        <v>31</v>
      </c>
      <c r="T10" s="127"/>
      <c r="U10" s="61"/>
      <c r="V10" s="128"/>
      <c r="W10" s="206"/>
      <c r="X10" s="128"/>
      <c r="Y10" s="26"/>
    </row>
    <row r="11" spans="1:25" ht="15" customHeight="1" thickBot="1">
      <c r="A11" s="26"/>
      <c r="B11" s="120"/>
      <c r="C11" s="157" t="s">
        <v>10</v>
      </c>
      <c r="D11" s="158"/>
      <c r="E11" s="159"/>
      <c r="F11" s="160"/>
      <c r="G11" s="159"/>
      <c r="H11" s="161"/>
      <c r="I11" s="162"/>
      <c r="J11" s="161"/>
      <c r="K11" s="163"/>
      <c r="L11" s="164"/>
      <c r="M11" s="160"/>
      <c r="N11" s="163"/>
      <c r="O11" s="165"/>
      <c r="P11" s="164"/>
      <c r="Q11" s="165"/>
      <c r="R11" s="166"/>
      <c r="S11" s="162"/>
      <c r="T11" s="127"/>
      <c r="U11" s="61"/>
      <c r="V11" s="128"/>
      <c r="W11" s="206"/>
      <c r="X11" s="128"/>
      <c r="Y11" s="26"/>
    </row>
    <row r="12" spans="1:25" ht="15" customHeight="1">
      <c r="A12" s="26"/>
      <c r="B12" s="120"/>
      <c r="C12" s="143"/>
      <c r="D12" s="120"/>
      <c r="E12" s="122"/>
      <c r="F12" s="123"/>
      <c r="G12" s="122"/>
      <c r="H12" s="29"/>
      <c r="I12" s="124"/>
      <c r="J12" s="29"/>
      <c r="K12" s="125"/>
      <c r="L12" s="28"/>
      <c r="M12" s="123"/>
      <c r="N12" s="125"/>
      <c r="O12" s="126"/>
      <c r="P12" s="28"/>
      <c r="Q12" s="126"/>
      <c r="R12" s="127"/>
      <c r="S12" s="124"/>
      <c r="T12" s="127"/>
      <c r="U12" s="61"/>
      <c r="V12" s="128"/>
      <c r="W12" s="206"/>
      <c r="X12" s="128"/>
      <c r="Y12" s="26"/>
    </row>
    <row r="13" spans="1:25" ht="15" customHeight="1">
      <c r="A13" s="26"/>
      <c r="B13" s="120"/>
      <c r="C13" s="142"/>
      <c r="D13" s="120"/>
      <c r="E13" s="122"/>
      <c r="F13" s="123"/>
      <c r="G13" s="122"/>
      <c r="H13" s="29"/>
      <c r="I13" s="124"/>
      <c r="J13" s="29"/>
      <c r="K13" s="125"/>
      <c r="L13" s="28"/>
      <c r="M13" s="123"/>
      <c r="N13" s="125"/>
      <c r="O13" s="126"/>
      <c r="P13" s="28"/>
      <c r="Q13" s="126"/>
      <c r="R13" s="127"/>
      <c r="S13" s="124"/>
      <c r="T13" s="127"/>
      <c r="U13" s="61"/>
      <c r="V13" s="128"/>
      <c r="W13" s="206"/>
      <c r="X13" s="128"/>
      <c r="Y13" s="26"/>
    </row>
    <row r="14" spans="1:25" ht="15" hidden="1">
      <c r="A14" s="26"/>
      <c r="B14" s="120"/>
      <c r="C14" s="167"/>
      <c r="D14" s="120"/>
      <c r="E14" s="122"/>
      <c r="F14" s="123"/>
      <c r="G14" s="122"/>
      <c r="H14" s="29"/>
      <c r="I14" s="124"/>
      <c r="J14" s="29"/>
      <c r="K14" s="125"/>
      <c r="L14" s="28"/>
      <c r="M14" s="123"/>
      <c r="N14" s="125"/>
      <c r="O14" s="126"/>
      <c r="P14" s="28"/>
      <c r="Q14" s="126"/>
      <c r="R14" s="127"/>
      <c r="S14" s="124"/>
      <c r="T14" s="127"/>
      <c r="U14" s="61"/>
      <c r="V14" s="128"/>
      <c r="W14" s="206"/>
      <c r="X14" s="128"/>
      <c r="Y14" s="26"/>
    </row>
    <row r="15" spans="1:25" ht="15" hidden="1">
      <c r="A15" s="26"/>
      <c r="B15" s="120"/>
      <c r="C15" s="168"/>
      <c r="D15" s="120"/>
      <c r="E15" s="122"/>
      <c r="F15" s="123"/>
      <c r="G15" s="122"/>
      <c r="H15" s="29"/>
      <c r="I15" s="124"/>
      <c r="J15" s="29"/>
      <c r="K15" s="125"/>
      <c r="L15" s="28"/>
      <c r="M15" s="123"/>
      <c r="N15" s="125"/>
      <c r="O15" s="126"/>
      <c r="P15" s="28"/>
      <c r="Q15" s="126"/>
      <c r="R15" s="127"/>
      <c r="S15" s="124"/>
      <c r="T15" s="127"/>
      <c r="U15" s="61"/>
      <c r="V15" s="128"/>
      <c r="W15" s="206"/>
      <c r="X15" s="128"/>
      <c r="Y15" s="26"/>
    </row>
    <row r="16" spans="1:25" ht="15" hidden="1">
      <c r="A16" s="26"/>
      <c r="B16" s="120"/>
      <c r="C16" s="169"/>
      <c r="D16" s="120"/>
      <c r="E16" s="122"/>
      <c r="F16" s="123"/>
      <c r="G16" s="122"/>
      <c r="H16" s="29"/>
      <c r="I16" s="124"/>
      <c r="J16" s="29"/>
      <c r="K16" s="125"/>
      <c r="L16" s="28"/>
      <c r="M16" s="123"/>
      <c r="N16" s="125"/>
      <c r="O16" s="126"/>
      <c r="P16" s="28"/>
      <c r="Q16" s="126"/>
      <c r="R16" s="127"/>
      <c r="S16" s="124"/>
      <c r="T16" s="127"/>
      <c r="U16" s="61"/>
      <c r="V16" s="128"/>
      <c r="W16" s="206"/>
      <c r="X16" s="128"/>
      <c r="Y16" s="26"/>
    </row>
    <row r="17" spans="1:25" ht="21">
      <c r="A17" s="26"/>
      <c r="B17" s="120"/>
      <c r="C17" s="170" t="s">
        <v>30</v>
      </c>
      <c r="D17" s="120"/>
      <c r="E17" s="122"/>
      <c r="F17" s="123"/>
      <c r="G17" s="122"/>
      <c r="H17" s="29"/>
      <c r="I17" s="124"/>
      <c r="J17" s="29"/>
      <c r="K17" s="125"/>
      <c r="L17" s="28"/>
      <c r="M17" s="123"/>
      <c r="N17" s="125"/>
      <c r="O17" s="126"/>
      <c r="P17" s="28"/>
      <c r="Q17" s="126"/>
      <c r="R17" s="127"/>
      <c r="S17" s="124"/>
      <c r="T17" s="127"/>
      <c r="U17" s="61"/>
      <c r="V17" s="128"/>
      <c r="W17" s="206"/>
      <c r="X17" s="128"/>
      <c r="Y17" s="26"/>
    </row>
    <row r="18" spans="1:25" ht="7.5" customHeight="1">
      <c r="A18" s="26"/>
      <c r="B18" s="120"/>
      <c r="C18" s="169"/>
      <c r="D18" s="120"/>
      <c r="E18" s="122"/>
      <c r="F18" s="123"/>
      <c r="G18" s="122"/>
      <c r="H18" s="29"/>
      <c r="I18" s="124"/>
      <c r="J18" s="29"/>
      <c r="K18" s="125"/>
      <c r="L18" s="28"/>
      <c r="M18" s="123"/>
      <c r="N18" s="125"/>
      <c r="O18" s="126"/>
      <c r="P18" s="28"/>
      <c r="Q18" s="126"/>
      <c r="R18" s="127"/>
      <c r="S18" s="124"/>
      <c r="T18" s="127"/>
      <c r="U18" s="61"/>
      <c r="V18" s="128"/>
      <c r="W18" s="206"/>
      <c r="X18" s="128"/>
      <c r="Y18" s="26"/>
    </row>
    <row r="19" spans="1:25" ht="15" hidden="1">
      <c r="A19" s="26"/>
      <c r="B19" s="120"/>
      <c r="C19" s="171"/>
      <c r="D19" s="120"/>
      <c r="E19" s="122"/>
      <c r="F19" s="123"/>
      <c r="G19" s="122"/>
      <c r="H19" s="29"/>
      <c r="I19" s="124"/>
      <c r="J19" s="29"/>
      <c r="K19" s="125"/>
      <c r="L19" s="28"/>
      <c r="M19" s="123"/>
      <c r="N19" s="125"/>
      <c r="O19" s="126"/>
      <c r="P19" s="28"/>
      <c r="Q19" s="126"/>
      <c r="R19" s="127"/>
      <c r="S19" s="124"/>
      <c r="T19" s="127"/>
      <c r="U19" s="61"/>
      <c r="V19" s="128"/>
      <c r="W19" s="206"/>
      <c r="X19" s="128"/>
      <c r="Y19" s="26"/>
    </row>
    <row r="20" spans="1:25" ht="15" customHeight="1">
      <c r="A20" s="26"/>
      <c r="B20" s="120"/>
      <c r="C20" s="172" t="s">
        <v>29</v>
      </c>
      <c r="D20" s="173"/>
      <c r="E20" s="173"/>
      <c r="F20" s="174"/>
      <c r="G20" s="173"/>
      <c r="H20" s="173"/>
      <c r="I20" s="175"/>
      <c r="J20" s="173"/>
      <c r="K20" s="173"/>
      <c r="L20" s="47"/>
      <c r="M20" s="174"/>
      <c r="N20" s="173"/>
      <c r="O20" s="173"/>
      <c r="P20" s="47"/>
      <c r="Q20" s="173"/>
      <c r="R20" s="173"/>
      <c r="S20" s="175"/>
      <c r="T20" s="127"/>
      <c r="U20" s="61"/>
      <c r="V20" s="128"/>
      <c r="W20" s="206"/>
      <c r="X20" s="128"/>
      <c r="Y20" s="26"/>
    </row>
    <row r="21" spans="1:25" ht="15" customHeight="1">
      <c r="A21" s="26"/>
      <c r="B21" s="120"/>
      <c r="C21" s="172" t="s">
        <v>28</v>
      </c>
      <c r="D21" s="173"/>
      <c r="E21" s="173"/>
      <c r="F21" s="174"/>
      <c r="G21" s="173"/>
      <c r="H21" s="173"/>
      <c r="I21" s="175"/>
      <c r="J21" s="173"/>
      <c r="K21" s="173"/>
      <c r="L21" s="47"/>
      <c r="M21" s="174"/>
      <c r="N21" s="173"/>
      <c r="O21" s="173"/>
      <c r="P21" s="47"/>
      <c r="Q21" s="173"/>
      <c r="R21" s="173"/>
      <c r="S21" s="175"/>
      <c r="T21" s="127"/>
      <c r="U21" s="61"/>
      <c r="V21" s="128"/>
      <c r="W21" s="206"/>
      <c r="X21" s="128"/>
      <c r="Y21" s="26"/>
    </row>
    <row r="22" spans="1:25" ht="15" customHeight="1">
      <c r="A22" s="26"/>
      <c r="B22" s="120"/>
      <c r="C22" s="171"/>
      <c r="D22" s="120"/>
      <c r="E22" s="122"/>
      <c r="F22" s="123"/>
      <c r="G22" s="122"/>
      <c r="H22" s="29"/>
      <c r="I22" s="124"/>
      <c r="J22" s="29"/>
      <c r="K22" s="125"/>
      <c r="L22" s="28"/>
      <c r="M22" s="123"/>
      <c r="N22" s="125"/>
      <c r="O22" s="126"/>
      <c r="P22" s="28"/>
      <c r="Q22" s="126"/>
      <c r="R22" s="127"/>
      <c r="S22" s="124"/>
      <c r="T22" s="127"/>
      <c r="U22" s="61"/>
      <c r="V22" s="128"/>
      <c r="W22" s="206"/>
      <c r="X22" s="128"/>
      <c r="Y22" s="26"/>
    </row>
    <row r="23" spans="1:25" ht="15" hidden="1">
      <c r="A23" s="26"/>
      <c r="B23" s="120"/>
      <c r="C23" s="176"/>
      <c r="D23" s="120"/>
      <c r="E23" s="122"/>
      <c r="F23" s="123"/>
      <c r="G23" s="122"/>
      <c r="H23" s="29"/>
      <c r="I23" s="124"/>
      <c r="J23" s="29"/>
      <c r="K23" s="125"/>
      <c r="L23" s="28"/>
      <c r="M23" s="123"/>
      <c r="N23" s="125"/>
      <c r="O23" s="126"/>
      <c r="P23" s="28"/>
      <c r="Q23" s="126"/>
      <c r="R23" s="127"/>
      <c r="S23" s="124"/>
      <c r="T23" s="127"/>
      <c r="U23" s="61"/>
      <c r="V23" s="128"/>
      <c r="W23" s="206"/>
      <c r="X23" s="128"/>
      <c r="Y23" s="26"/>
    </row>
    <row r="24" spans="1:25" ht="15" hidden="1">
      <c r="A24" s="26"/>
      <c r="B24" s="120"/>
      <c r="C24" s="177"/>
      <c r="D24" s="120"/>
      <c r="E24" s="122"/>
      <c r="F24" s="123"/>
      <c r="G24" s="122"/>
      <c r="H24" s="29"/>
      <c r="I24" s="124"/>
      <c r="J24" s="29"/>
      <c r="K24" s="125"/>
      <c r="L24" s="28"/>
      <c r="M24" s="123"/>
      <c r="N24" s="125"/>
      <c r="O24" s="126"/>
      <c r="P24" s="28"/>
      <c r="Q24" s="126"/>
      <c r="R24" s="127"/>
      <c r="S24" s="124"/>
      <c r="T24" s="127"/>
      <c r="U24" s="61"/>
      <c r="V24" s="128"/>
      <c r="W24" s="206"/>
      <c r="X24" s="128"/>
      <c r="Y24" s="26"/>
    </row>
    <row r="25" spans="1:25" ht="15" hidden="1" thickBot="1">
      <c r="A25" s="26"/>
      <c r="B25" s="120"/>
      <c r="C25" s="178"/>
      <c r="D25" s="120"/>
      <c r="E25" s="122"/>
      <c r="F25" s="123"/>
      <c r="G25" s="122"/>
      <c r="H25" s="29"/>
      <c r="I25" s="153"/>
      <c r="J25" s="29"/>
      <c r="K25" s="125"/>
      <c r="L25" s="28"/>
      <c r="M25" s="123"/>
      <c r="N25" s="125"/>
      <c r="O25" s="126"/>
      <c r="P25" s="28"/>
      <c r="Q25" s="126"/>
      <c r="R25" s="127"/>
      <c r="S25" s="124"/>
      <c r="T25" s="127"/>
      <c r="U25" s="61"/>
      <c r="V25" s="128"/>
      <c r="W25" s="206"/>
      <c r="X25" s="128"/>
      <c r="Y25" s="26"/>
    </row>
    <row r="26" spans="1:25" ht="15">
      <c r="A26" s="26"/>
      <c r="B26" s="120"/>
      <c r="C26" s="179" t="s">
        <v>27</v>
      </c>
      <c r="D26" s="120"/>
      <c r="E26" s="122"/>
      <c r="F26" s="180"/>
      <c r="G26" s="122"/>
      <c r="H26" s="29"/>
      <c r="I26" s="207"/>
      <c r="J26" s="29"/>
      <c r="K26" s="125"/>
      <c r="L26" s="180" t="s">
        <v>26</v>
      </c>
      <c r="M26" s="180"/>
      <c r="N26" s="125"/>
      <c r="O26" s="126"/>
      <c r="P26" s="155">
        <f>IF(NOT(NOT(IF(ISERROR(I26),ERROR.TYPE(#REF!)=ERROR.TYPE(I26),FALSE))),"Fail",IF(NOT(NOT(ISBLANK(I26))),"Fail",IF(NOT(ISNUMBER(I26)),"Fail",IF(NOT(LEN(I26)-FIND(".",I26&amp;".")&lt;=1),"Fail",IF(NOT(I26&gt;=0),"Fail","Pass")))))</f>
      </c>
      <c r="Q26" s="126"/>
      <c r="R26" s="127"/>
      <c r="S26" s="182">
        <f>IF(NOT(NOT(IF(ISERROR(I26),ERROR.TYPE(#REF!)=ERROR.TYPE(I26),FALSE))),"UNDO NOW (use button or Ctrl+Z)! CANNOT DRAG-AND-DROP CELLS",IF(NOT(NOT(ISBLANK(I26))),"input required",IF(NOT(ISNUMBER(I26)),"enter a number",IF(NOT(LEN(I26)-FIND(".",I26&amp;".")&lt;=1),"only 1 decimal place(s) allowed",IF(NOT(I26&gt;=0),"must be &gt;= 0","")))))</f>
      </c>
      <c r="T26" s="127"/>
      <c r="U26" s="61"/>
      <c r="V26" s="128"/>
      <c r="W26" s="206"/>
      <c r="X26" s="128"/>
      <c r="Y26" s="26"/>
    </row>
    <row r="27" spans="1:25" ht="15">
      <c r="A27" s="26"/>
      <c r="B27" s="120"/>
      <c r="C27" s="179" t="s">
        <v>24</v>
      </c>
      <c r="D27" s="120"/>
      <c r="E27" s="122"/>
      <c r="F27" s="180"/>
      <c r="G27" s="122"/>
      <c r="H27" s="29"/>
      <c r="I27" s="208"/>
      <c r="J27" s="29"/>
      <c r="K27" s="125"/>
      <c r="L27" s="180" t="s">
        <v>26</v>
      </c>
      <c r="M27" s="180"/>
      <c r="N27" s="125"/>
      <c r="O27" s="126"/>
      <c r="P27" s="155">
        <f>IF(NOT(NOT(IF(ISERROR(I27),ERROR.TYPE(#REF!)=ERROR.TYPE(I27),FALSE))),"Fail",IF(NOT(NOT(ISBLANK(I27))),"Fail",IF(NOT(ISNUMBER(I27)),"Fail",IF(NOT(LEN(I27)-FIND(".",I27&amp;".")&lt;=1),"Fail",IF(NOT(I27&gt;=0),"Fail","Pass")))))</f>
      </c>
      <c r="Q27" s="126"/>
      <c r="R27" s="127"/>
      <c r="S27" s="182">
        <f>IF(NOT(NOT(IF(ISERROR(I27),ERROR.TYPE(#REF!)=ERROR.TYPE(I27),FALSE))),"UNDO NOW (use button or Ctrl+Z)! CANNOT DRAG-AND-DROP CELLS",IF(NOT(NOT(ISBLANK(I27))),"input required",IF(NOT(ISNUMBER(I27)),"enter a number",IF(NOT(LEN(I27)-FIND(".",I27&amp;".")&lt;=1),"only 1 decimal place(s) allowed",IF(NOT(I27&gt;=0),"must be &gt;= 0","")))))</f>
      </c>
      <c r="T27" s="127"/>
      <c r="U27" s="61"/>
      <c r="V27" s="128"/>
      <c r="W27" s="206"/>
      <c r="X27" s="128"/>
      <c r="Y27" s="26"/>
    </row>
    <row r="28" spans="1:25" ht="15">
      <c r="A28" s="26"/>
      <c r="B28" s="120"/>
      <c r="C28" s="179" t="s">
        <v>23</v>
      </c>
      <c r="D28" s="120"/>
      <c r="E28" s="122"/>
      <c r="F28" s="180"/>
      <c r="G28" s="122"/>
      <c r="H28" s="29"/>
      <c r="I28" s="208"/>
      <c r="J28" s="29"/>
      <c r="K28" s="125"/>
      <c r="L28" s="180" t="s">
        <v>26</v>
      </c>
      <c r="M28" s="180"/>
      <c r="N28" s="125"/>
      <c r="O28" s="126"/>
      <c r="P28" s="155">
        <f>IF(NOT(NOT(IF(ISERROR(I28),ERROR.TYPE(#REF!)=ERROR.TYPE(I28),FALSE))),"Fail",IF(NOT(NOT(ISBLANK(I28))),"Fail",IF(NOT(ISNUMBER(I28)),"Fail",IF(NOT(LEN(I28)-FIND(".",I28&amp;".")&lt;=1),"Fail",IF(NOT(I28&gt;=0),"Fail","Pass")))))</f>
      </c>
      <c r="Q28" s="126"/>
      <c r="R28" s="127"/>
      <c r="S28" s="182">
        <f>IF(NOT(NOT(IF(ISERROR(I28),ERROR.TYPE(#REF!)=ERROR.TYPE(I28),FALSE))),"UNDO NOW (use button or Ctrl+Z)! CANNOT DRAG-AND-DROP CELLS",IF(NOT(NOT(ISBLANK(I28))),"input required",IF(NOT(ISNUMBER(I28)),"enter a number",IF(NOT(LEN(I28)-FIND(".",I28&amp;".")&lt;=1),"only 1 decimal place(s) allowed",IF(NOT(I28&gt;=0),"must be &gt;= 0","")))))</f>
      </c>
      <c r="T28" s="127"/>
      <c r="U28" s="61"/>
      <c r="V28" s="128"/>
      <c r="W28" s="206"/>
      <c r="X28" s="128"/>
      <c r="Y28" s="26"/>
    </row>
    <row r="29" spans="1:25" ht="15">
      <c r="A29" s="26"/>
      <c r="B29" s="120"/>
      <c r="C29" s="179" t="s">
        <v>22</v>
      </c>
      <c r="D29" s="120"/>
      <c r="E29" s="122"/>
      <c r="F29" s="180"/>
      <c r="G29" s="122"/>
      <c r="H29" s="29"/>
      <c r="I29" s="208"/>
      <c r="J29" s="29"/>
      <c r="K29" s="125"/>
      <c r="L29" s="180" t="s">
        <v>26</v>
      </c>
      <c r="M29" s="180"/>
      <c r="N29" s="125"/>
      <c r="O29" s="126"/>
      <c r="P29" s="155">
        <f>IF(NOT(NOT(IF(ISERROR(I29),ERROR.TYPE(#REF!)=ERROR.TYPE(I29),FALSE))),"Fail",IF(NOT(NOT(ISBLANK(I29))),"Fail",IF(NOT(ISNUMBER(I29)),"Fail",IF(NOT(LEN(I29)-FIND(".",I29&amp;".")&lt;=1),"Fail",IF(NOT(I29&gt;=0),"Fail","Pass")))))</f>
      </c>
      <c r="Q29" s="126"/>
      <c r="R29" s="127"/>
      <c r="S29" s="182">
        <f>IF(NOT(NOT(IF(ISERROR(I29),ERROR.TYPE(#REF!)=ERROR.TYPE(I29),FALSE))),"UNDO NOW (use button or Ctrl+Z)! CANNOT DRAG-AND-DROP CELLS",IF(NOT(NOT(ISBLANK(I29))),"input required",IF(NOT(ISNUMBER(I29)),"enter a number",IF(NOT(LEN(I29)-FIND(".",I29&amp;".")&lt;=1),"only 1 decimal place(s) allowed",IF(NOT(I29&gt;=0),"must be &gt;= 0","")))))</f>
      </c>
      <c r="T29" s="127"/>
      <c r="U29" s="61"/>
      <c r="V29" s="128"/>
      <c r="W29" s="206"/>
      <c r="X29" s="128"/>
      <c r="Y29" s="26"/>
    </row>
    <row r="30" spans="1:25" ht="15">
      <c r="A30" s="26"/>
      <c r="B30" s="120"/>
      <c r="C30" s="179" t="s">
        <v>21</v>
      </c>
      <c r="D30" s="120"/>
      <c r="E30" s="122"/>
      <c r="F30" s="180"/>
      <c r="G30" s="122"/>
      <c r="H30" s="29"/>
      <c r="I30" s="208"/>
      <c r="J30" s="29"/>
      <c r="K30" s="125"/>
      <c r="L30" s="180" t="s">
        <v>26</v>
      </c>
      <c r="M30" s="180"/>
      <c r="N30" s="125"/>
      <c r="O30" s="126"/>
      <c r="P30" s="155">
        <f>IF(NOT(NOT(IF(ISERROR(I30),ERROR.TYPE(#REF!)=ERROR.TYPE(I30),FALSE))),"Fail",IF(NOT(NOT(ISBLANK(I30))),"Fail",IF(NOT(ISNUMBER(I30)),"Fail",IF(NOT(LEN(I30)-FIND(".",I30&amp;".")&lt;=1),"Fail",IF(NOT(I30&gt;=0),"Fail","Pass")))))</f>
      </c>
      <c r="Q30" s="126"/>
      <c r="R30" s="127"/>
      <c r="S30" s="182">
        <f>IF(NOT(NOT(IF(ISERROR(I30),ERROR.TYPE(#REF!)=ERROR.TYPE(I30),FALSE))),"UNDO NOW (use button or Ctrl+Z)! CANNOT DRAG-AND-DROP CELLS",IF(NOT(NOT(ISBLANK(I30))),"input required",IF(NOT(ISNUMBER(I30)),"enter a number",IF(NOT(LEN(I30)-FIND(".",I30&amp;".")&lt;=1),"only 1 decimal place(s) allowed",IF(NOT(I30&gt;=0),"must be &gt;= 0","")))))</f>
      </c>
      <c r="T30" s="127"/>
      <c r="U30" s="61"/>
      <c r="V30" s="128"/>
      <c r="W30" s="206"/>
      <c r="X30" s="128"/>
      <c r="Y30" s="26"/>
    </row>
    <row r="31" spans="1:25" ht="15">
      <c r="A31" s="26"/>
      <c r="B31" s="120"/>
      <c r="C31" s="179" t="s">
        <v>20</v>
      </c>
      <c r="D31" s="120"/>
      <c r="E31" s="122"/>
      <c r="F31" s="180"/>
      <c r="G31" s="122"/>
      <c r="H31" s="29"/>
      <c r="I31" s="208"/>
      <c r="J31" s="29"/>
      <c r="K31" s="125"/>
      <c r="L31" s="180" t="s">
        <v>26</v>
      </c>
      <c r="M31" s="180"/>
      <c r="N31" s="125"/>
      <c r="O31" s="126"/>
      <c r="P31" s="155">
        <f>IF(NOT(NOT(IF(ISERROR(I31),ERROR.TYPE(#REF!)=ERROR.TYPE(I31),FALSE))),"Fail",IF(NOT(NOT(ISBLANK(I31))),"Fail",IF(NOT(ISNUMBER(I31)),"Fail",IF(NOT(LEN(I31)-FIND(".",I31&amp;".")&lt;=1),"Fail",IF(NOT(I31&gt;=0),"Fail","Pass")))))</f>
      </c>
      <c r="Q31" s="126"/>
      <c r="R31" s="127"/>
      <c r="S31" s="182">
        <f>IF(NOT(NOT(IF(ISERROR(I31),ERROR.TYPE(#REF!)=ERROR.TYPE(I31),FALSE))),"UNDO NOW (use button or Ctrl+Z)! CANNOT DRAG-AND-DROP CELLS",IF(NOT(NOT(ISBLANK(I31))),"input required",IF(NOT(ISNUMBER(I31)),"enter a number",IF(NOT(LEN(I31)-FIND(".",I31&amp;".")&lt;=1),"only 1 decimal place(s) allowed",IF(NOT(I31&gt;=0),"must be &gt;= 0","")))))</f>
      </c>
      <c r="T31" s="127"/>
      <c r="U31" s="61"/>
      <c r="V31" s="128"/>
      <c r="W31" s="206"/>
      <c r="X31" s="128"/>
      <c r="Y31" s="26"/>
    </row>
    <row r="32" spans="1:25" ht="15" thickBot="1">
      <c r="A32" s="26"/>
      <c r="B32" s="120"/>
      <c r="C32" s="179" t="s">
        <v>19</v>
      </c>
      <c r="D32" s="120"/>
      <c r="E32" s="122"/>
      <c r="F32" s="180"/>
      <c r="G32" s="122"/>
      <c r="H32" s="29"/>
      <c r="I32" s="209"/>
      <c r="J32" s="29"/>
      <c r="K32" s="125"/>
      <c r="L32" s="180" t="s">
        <v>26</v>
      </c>
      <c r="M32" s="180"/>
      <c r="N32" s="125"/>
      <c r="O32" s="126"/>
      <c r="P32" s="155">
        <f>IF(NOT(NOT(IF(ISERROR(I32),ERROR.TYPE(#REF!)=ERROR.TYPE(I32),FALSE))),"Fail",IF(NOT(NOT(ISBLANK(I32))),"Fail",IF(NOT(ISNUMBER(I32)),"Fail",IF(NOT(LEN(I32)-FIND(".",I32&amp;".")&lt;=1),"Fail",IF(NOT(I32&gt;=0),"Fail","Pass")))))</f>
      </c>
      <c r="Q32" s="126"/>
      <c r="R32" s="127"/>
      <c r="S32" s="182">
        <f>IF(NOT(NOT(IF(ISERROR(I32),ERROR.TYPE(#REF!)=ERROR.TYPE(I32),FALSE))),"UNDO NOW (use button or Ctrl+Z)! CANNOT DRAG-AND-DROP CELLS",IF(NOT(NOT(ISBLANK(I32))),"input required",IF(NOT(ISNUMBER(I32)),"enter a number",IF(NOT(LEN(I32)-FIND(".",I32&amp;".")&lt;=1),"only 1 decimal place(s) allowed",IF(NOT(I32&gt;=0),"must be &gt;= 0","")))))</f>
      </c>
      <c r="T32" s="127"/>
      <c r="U32" s="61"/>
      <c r="V32" s="128"/>
      <c r="W32" s="206"/>
      <c r="X32" s="128"/>
      <c r="Y32" s="26"/>
    </row>
    <row r="33" spans="1:25" ht="15" hidden="1">
      <c r="A33" s="26"/>
      <c r="B33" s="120"/>
      <c r="C33" s="178"/>
      <c r="D33" s="120"/>
      <c r="E33" s="122"/>
      <c r="F33" s="123"/>
      <c r="G33" s="122"/>
      <c r="H33" s="29"/>
      <c r="I33" s="124"/>
      <c r="J33" s="29"/>
      <c r="K33" s="125"/>
      <c r="L33" s="28"/>
      <c r="M33" s="123"/>
      <c r="N33" s="125"/>
      <c r="O33" s="126"/>
      <c r="P33" s="28"/>
      <c r="Q33" s="126"/>
      <c r="R33" s="127"/>
      <c r="S33" s="124"/>
      <c r="T33" s="127"/>
      <c r="U33" s="61"/>
      <c r="V33" s="128"/>
      <c r="W33" s="206"/>
      <c r="X33" s="128"/>
      <c r="Y33" s="26"/>
    </row>
    <row r="34" spans="1:25" ht="15" hidden="1" thickBot="1">
      <c r="A34" s="26"/>
      <c r="B34" s="120"/>
      <c r="C34" s="189"/>
      <c r="D34" s="120"/>
      <c r="E34" s="122"/>
      <c r="F34" s="123"/>
      <c r="G34" s="122"/>
      <c r="H34" s="29"/>
      <c r="I34" s="153"/>
      <c r="J34" s="29"/>
      <c r="K34" s="125"/>
      <c r="L34" s="28"/>
      <c r="M34" s="123"/>
      <c r="N34" s="125"/>
      <c r="O34" s="126"/>
      <c r="P34" s="28"/>
      <c r="Q34" s="126"/>
      <c r="R34" s="127"/>
      <c r="S34" s="124"/>
      <c r="T34" s="127"/>
      <c r="U34" s="61"/>
      <c r="V34" s="128"/>
      <c r="W34" s="206"/>
      <c r="X34" s="128"/>
      <c r="Y34" s="26"/>
    </row>
    <row r="35" spans="1:25" ht="15" thickBot="1">
      <c r="A35" s="26"/>
      <c r="B35" s="120"/>
      <c r="C35" s="190" t="s">
        <v>18</v>
      </c>
      <c r="D35" s="120"/>
      <c r="E35" s="122"/>
      <c r="F35" s="180"/>
      <c r="G35" s="122"/>
      <c r="H35" s="29"/>
      <c r="I35" s="196">
        <f>IF(AND(OR(ISBLANK(I26),I26=""),OR(ISBLANK(I27),I27=""),OR(ISBLANK(I28),I28=""),OR(ISBLANK(I29),I29=""),OR(ISBLANK(I30),I30=""),OR(ISBLANK(I31),I31=""),OR(ISBLANK(I32),I32="")),"",SUM(I26,I27,I28,I29,I30,I31,I32))</f>
      </c>
      <c r="J35" s="29"/>
      <c r="K35" s="125"/>
      <c r="L35" s="180" t="s">
        <v>26</v>
      </c>
      <c r="M35" s="180"/>
      <c r="N35" s="125"/>
      <c r="O35" s="126"/>
      <c r="P35" s="155">
        <f>IF(TRUE,"PassBecauseNoConstraints","ERROR")</f>
      </c>
      <c r="Q35" s="126"/>
      <c r="R35" s="127"/>
      <c r="S35" s="182">
        <f>IF(TRUE,"","ERROR")</f>
      </c>
      <c r="T35" s="127"/>
      <c r="U35" s="61"/>
      <c r="V35" s="128"/>
      <c r="W35" s="206"/>
      <c r="X35" s="128"/>
      <c r="Y35" s="26"/>
    </row>
    <row r="36" spans="1:25" ht="15" hidden="1">
      <c r="A36" s="26"/>
      <c r="B36" s="120"/>
      <c r="C36" s="189"/>
      <c r="D36" s="120"/>
      <c r="E36" s="122"/>
      <c r="F36" s="123"/>
      <c r="G36" s="122"/>
      <c r="H36" s="29"/>
      <c r="I36" s="124"/>
      <c r="J36" s="29"/>
      <c r="K36" s="125"/>
      <c r="L36" s="28"/>
      <c r="M36" s="123"/>
      <c r="N36" s="125"/>
      <c r="O36" s="126"/>
      <c r="P36" s="28"/>
      <c r="Q36" s="126"/>
      <c r="R36" s="127"/>
      <c r="S36" s="124"/>
      <c r="T36" s="127"/>
      <c r="U36" s="61"/>
      <c r="V36" s="128"/>
      <c r="W36" s="28"/>
      <c r="X36" s="128"/>
      <c r="Y36" s="26"/>
    </row>
    <row r="37" spans="1:25" ht="15" customHeight="1">
      <c r="A37" s="26"/>
      <c r="B37" s="120"/>
      <c r="C37" s="177"/>
      <c r="D37" s="120"/>
      <c r="E37" s="122"/>
      <c r="F37" s="123"/>
      <c r="G37" s="122"/>
      <c r="H37" s="29"/>
      <c r="I37" s="124"/>
      <c r="J37" s="29"/>
      <c r="K37" s="125"/>
      <c r="L37" s="28"/>
      <c r="M37" s="123"/>
      <c r="N37" s="125"/>
      <c r="O37" s="126"/>
      <c r="P37" s="28"/>
      <c r="Q37" s="126"/>
      <c r="R37" s="127"/>
      <c r="S37" s="124"/>
      <c r="T37" s="127"/>
      <c r="U37" s="61"/>
      <c r="V37" s="128"/>
      <c r="W37" s="28"/>
      <c r="X37" s="128"/>
      <c r="Y37" s="26"/>
    </row>
    <row r="38" spans="1:25" ht="15" hidden="1">
      <c r="A38" s="26"/>
      <c r="B38" s="120"/>
      <c r="C38" s="176"/>
      <c r="D38" s="120"/>
      <c r="E38" s="122"/>
      <c r="F38" s="123"/>
      <c r="G38" s="122"/>
      <c r="H38" s="29"/>
      <c r="I38" s="124"/>
      <c r="J38" s="29"/>
      <c r="K38" s="125"/>
      <c r="L38" s="28"/>
      <c r="M38" s="123"/>
      <c r="N38" s="125"/>
      <c r="O38" s="126"/>
      <c r="P38" s="28"/>
      <c r="Q38" s="126"/>
      <c r="R38" s="127"/>
      <c r="S38" s="124"/>
      <c r="T38" s="127"/>
      <c r="U38" s="61"/>
      <c r="V38" s="128"/>
      <c r="W38" s="28"/>
      <c r="X38" s="128"/>
      <c r="Y38" s="26"/>
    </row>
    <row r="39" spans="1:25" ht="15" customHeight="1">
      <c r="A39" s="26"/>
      <c r="B39" s="120"/>
      <c r="C39" s="168"/>
      <c r="D39" s="120"/>
      <c r="E39" s="122"/>
      <c r="F39" s="123"/>
      <c r="G39" s="122"/>
      <c r="H39" s="29"/>
      <c r="I39" s="124"/>
      <c r="J39" s="29"/>
      <c r="K39" s="125"/>
      <c r="L39" s="28"/>
      <c r="M39" s="123"/>
      <c r="N39" s="125"/>
      <c r="O39" s="126"/>
      <c r="P39" s="28"/>
      <c r="Q39" s="126"/>
      <c r="R39" s="127"/>
      <c r="S39" s="124"/>
      <c r="T39" s="127"/>
      <c r="U39" s="61"/>
      <c r="V39" s="128"/>
      <c r="W39" s="28"/>
      <c r="X39" s="128"/>
      <c r="Y39" s="26"/>
    </row>
    <row r="40" spans="1:25" ht="15" hidden="1">
      <c r="A40" s="26"/>
      <c r="B40" s="120"/>
      <c r="C40" s="168"/>
      <c r="D40" s="120"/>
      <c r="E40" s="122"/>
      <c r="F40" s="123"/>
      <c r="G40" s="122"/>
      <c r="H40" s="29"/>
      <c r="I40" s="124"/>
      <c r="J40" s="29"/>
      <c r="K40" s="125"/>
      <c r="L40" s="28"/>
      <c r="M40" s="123"/>
      <c r="N40" s="125"/>
      <c r="O40" s="126"/>
      <c r="P40" s="28"/>
      <c r="Q40" s="126"/>
      <c r="R40" s="127"/>
      <c r="S40" s="124"/>
      <c r="T40" s="127"/>
      <c r="U40" s="61"/>
      <c r="V40" s="128"/>
      <c r="W40" s="28"/>
      <c r="X40" s="128"/>
      <c r="Y40" s="26"/>
    </row>
    <row r="41" spans="1:25" ht="15" hidden="1">
      <c r="A41" s="26"/>
      <c r="B41" s="120"/>
      <c r="C41" s="169"/>
      <c r="D41" s="120"/>
      <c r="E41" s="122"/>
      <c r="F41" s="123"/>
      <c r="G41" s="122"/>
      <c r="H41" s="29"/>
      <c r="I41" s="124"/>
      <c r="J41" s="29"/>
      <c r="K41" s="125"/>
      <c r="L41" s="28"/>
      <c r="M41" s="123"/>
      <c r="N41" s="125"/>
      <c r="O41" s="126"/>
      <c r="P41" s="28"/>
      <c r="Q41" s="126"/>
      <c r="R41" s="127"/>
      <c r="S41" s="124"/>
      <c r="T41" s="127"/>
      <c r="U41" s="61"/>
      <c r="V41" s="128"/>
      <c r="W41" s="28"/>
      <c r="X41" s="128"/>
      <c r="Y41" s="26"/>
    </row>
    <row r="42" spans="1:25" ht="21">
      <c r="A42" s="26"/>
      <c r="B42" s="120"/>
      <c r="C42" s="170" t="s">
        <v>17</v>
      </c>
      <c r="D42" s="120"/>
      <c r="E42" s="122"/>
      <c r="F42" s="123"/>
      <c r="G42" s="122"/>
      <c r="H42" s="29"/>
      <c r="I42" s="124"/>
      <c r="J42" s="29"/>
      <c r="K42" s="125"/>
      <c r="L42" s="28"/>
      <c r="M42" s="123"/>
      <c r="N42" s="125"/>
      <c r="O42" s="126"/>
      <c r="P42" s="28"/>
      <c r="Q42" s="126"/>
      <c r="R42" s="127"/>
      <c r="S42" s="124"/>
      <c r="T42" s="127"/>
      <c r="U42" s="61"/>
      <c r="V42" s="128"/>
      <c r="W42" s="28"/>
      <c r="X42" s="128"/>
      <c r="Y42" s="26"/>
    </row>
    <row r="43" spans="1:25" ht="7.5" customHeight="1">
      <c r="A43" s="26"/>
      <c r="B43" s="120"/>
      <c r="C43" s="169"/>
      <c r="D43" s="120"/>
      <c r="E43" s="122"/>
      <c r="F43" s="123"/>
      <c r="G43" s="122"/>
      <c r="H43" s="29"/>
      <c r="I43" s="124"/>
      <c r="J43" s="29"/>
      <c r="K43" s="125"/>
      <c r="L43" s="28"/>
      <c r="M43" s="123"/>
      <c r="N43" s="125"/>
      <c r="O43" s="126"/>
      <c r="P43" s="28"/>
      <c r="Q43" s="126"/>
      <c r="R43" s="127"/>
      <c r="S43" s="124"/>
      <c r="T43" s="127"/>
      <c r="U43" s="61"/>
      <c r="V43" s="128"/>
      <c r="W43" s="28"/>
      <c r="X43" s="128"/>
      <c r="Y43" s="26"/>
    </row>
    <row r="44" spans="1:25" ht="15" hidden="1">
      <c r="A44" s="26"/>
      <c r="B44" s="120"/>
      <c r="C44" s="171"/>
      <c r="D44" s="120"/>
      <c r="E44" s="122"/>
      <c r="F44" s="123"/>
      <c r="G44" s="122"/>
      <c r="H44" s="29"/>
      <c r="I44" s="124"/>
      <c r="J44" s="29"/>
      <c r="K44" s="125"/>
      <c r="L44" s="28"/>
      <c r="M44" s="123"/>
      <c r="N44" s="125"/>
      <c r="O44" s="126"/>
      <c r="P44" s="28"/>
      <c r="Q44" s="126"/>
      <c r="R44" s="127"/>
      <c r="S44" s="124"/>
      <c r="T44" s="127"/>
      <c r="U44" s="61"/>
      <c r="V44" s="128"/>
      <c r="W44" s="28"/>
      <c r="X44" s="128"/>
      <c r="Y44" s="26"/>
    </row>
    <row r="45" spans="1:25" ht="15" customHeight="1">
      <c r="A45" s="26"/>
      <c r="B45" s="120"/>
      <c r="C45" s="197" t="s">
        <v>16</v>
      </c>
      <c r="D45" s="198"/>
      <c r="E45" s="198"/>
      <c r="F45" s="199"/>
      <c r="G45" s="198"/>
      <c r="H45" s="198"/>
      <c r="I45" s="200"/>
      <c r="J45" s="198"/>
      <c r="K45" s="198"/>
      <c r="L45" s="201"/>
      <c r="M45" s="199"/>
      <c r="N45" s="198"/>
      <c r="O45" s="198"/>
      <c r="P45" s="201"/>
      <c r="Q45" s="198"/>
      <c r="R45" s="198"/>
      <c r="S45" s="200"/>
      <c r="T45" s="127"/>
      <c r="U45" s="61"/>
      <c r="V45" s="128"/>
      <c r="W45" s="28"/>
      <c r="X45" s="128"/>
      <c r="Y45" s="26"/>
    </row>
    <row r="46" spans="1:25" ht="15" customHeight="1">
      <c r="A46" s="26"/>
      <c r="B46" s="120"/>
      <c r="C46" s="202" t="s">
        <v>15</v>
      </c>
      <c r="D46" s="203"/>
      <c r="E46" s="203"/>
      <c r="F46" s="204"/>
      <c r="G46" s="203"/>
      <c r="H46" s="203"/>
      <c r="I46" s="205"/>
      <c r="J46" s="203"/>
      <c r="K46" s="203"/>
      <c r="L46" s="49"/>
      <c r="M46" s="204"/>
      <c r="N46" s="203"/>
      <c r="O46" s="203"/>
      <c r="P46" s="49"/>
      <c r="Q46" s="203"/>
      <c r="R46" s="203"/>
      <c r="S46" s="205"/>
      <c r="T46" s="127"/>
      <c r="U46" s="61"/>
      <c r="V46" s="128"/>
      <c r="W46" s="28"/>
      <c r="X46" s="128"/>
      <c r="Y46" s="26"/>
    </row>
    <row r="47" spans="1:25" ht="15" customHeight="1">
      <c r="A47" s="26"/>
      <c r="B47" s="120"/>
      <c r="C47" s="171"/>
      <c r="D47" s="120"/>
      <c r="E47" s="122"/>
      <c r="F47" s="123"/>
      <c r="G47" s="122"/>
      <c r="H47" s="29"/>
      <c r="I47" s="124"/>
      <c r="J47" s="29"/>
      <c r="K47" s="125"/>
      <c r="L47" s="28"/>
      <c r="M47" s="123"/>
      <c r="N47" s="125"/>
      <c r="O47" s="126"/>
      <c r="P47" s="28"/>
      <c r="Q47" s="126"/>
      <c r="R47" s="127"/>
      <c r="S47" s="124"/>
      <c r="T47" s="127"/>
      <c r="U47" s="61"/>
      <c r="V47" s="128"/>
      <c r="W47" s="28"/>
      <c r="X47" s="128"/>
      <c r="Y47" s="26"/>
    </row>
    <row r="48" spans="1:25" ht="15" customHeight="1">
      <c r="A48" s="26"/>
      <c r="B48" s="120"/>
      <c r="C48" s="168"/>
      <c r="D48" s="120"/>
      <c r="E48" s="122"/>
      <c r="F48" s="123"/>
      <c r="G48" s="122"/>
      <c r="H48" s="29"/>
      <c r="I48" s="124"/>
      <c r="J48" s="29"/>
      <c r="K48" s="125"/>
      <c r="L48" s="28"/>
      <c r="M48" s="123"/>
      <c r="N48" s="125"/>
      <c r="O48" s="126"/>
      <c r="P48" s="28"/>
      <c r="Q48" s="126"/>
      <c r="R48" s="127"/>
      <c r="S48" s="124"/>
      <c r="T48" s="127"/>
      <c r="U48" s="61"/>
      <c r="V48" s="128"/>
      <c r="W48" s="28"/>
      <c r="X48" s="128"/>
      <c r="Y48" s="26"/>
    </row>
    <row r="49" spans="1:25" ht="15" hidden="1">
      <c r="A49" s="26"/>
      <c r="B49" s="120"/>
      <c r="C49" s="167"/>
      <c r="D49" s="120"/>
      <c r="E49" s="122"/>
      <c r="F49" s="123"/>
      <c r="G49" s="122"/>
      <c r="H49" s="29"/>
      <c r="I49" s="124"/>
      <c r="J49" s="29"/>
      <c r="K49" s="125"/>
      <c r="L49" s="28"/>
      <c r="M49" s="123"/>
      <c r="N49" s="125"/>
      <c r="O49" s="126"/>
      <c r="P49" s="28"/>
      <c r="Q49" s="126"/>
      <c r="R49" s="127"/>
      <c r="S49" s="124"/>
      <c r="T49" s="127"/>
      <c r="U49" s="61"/>
      <c r="V49" s="128"/>
      <c r="W49" s="28"/>
      <c r="X49" s="128"/>
      <c r="Y49" s="26"/>
    </row>
    <row r="50" spans="1:25" ht="37.5" customHeight="1">
      <c r="A50" s="26" t="s">
        <v>13</v>
      </c>
      <c r="B50" s="26" t="s">
        <v>13</v>
      </c>
      <c r="C50" s="26" t="s">
        <v>13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6" t="s">
        <v>13</v>
      </c>
      <c r="R50" s="26" t="s">
        <v>13</v>
      </c>
      <c r="S50" s="26" t="s">
        <v>13</v>
      </c>
      <c r="T50" s="26" t="s">
        <v>13</v>
      </c>
      <c r="U50" s="26" t="s">
        <v>13</v>
      </c>
      <c r="V50" s="26" t="s">
        <v>13</v>
      </c>
      <c r="W50" s="26" t="s">
        <v>13</v>
      </c>
      <c r="X50" s="26" t="s">
        <v>13</v>
      </c>
      <c r="Y50" s="26" t="s">
        <v>13</v>
      </c>
    </row>
  </sheetData>
  <sheetProtection password="A094" sheet="1" objects="1" scenarios="1"/>
  <mergeCells count="19">
    <mergeCell ref="A1:Y1"/>
    <mergeCell ref="A50:Y50"/>
    <mergeCell ref="C3:S3"/>
    <mergeCell ref="C7:S7"/>
    <mergeCell ref="C8:S8"/>
    <mergeCell ref="C9:S9"/>
    <mergeCell ref="C11:S11"/>
    <mergeCell ref="C20:S20"/>
    <mergeCell ref="C21:S21"/>
    <mergeCell ref="L26:M26"/>
    <mergeCell ref="L27:M27"/>
    <mergeCell ref="L28:M28"/>
    <mergeCell ref="L29:M29"/>
    <mergeCell ref="L30:M30"/>
    <mergeCell ref="L31:M31"/>
    <mergeCell ref="L32:M32"/>
    <mergeCell ref="L35:M35"/>
    <mergeCell ref="C45:S45"/>
    <mergeCell ref="C46:S46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6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7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3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3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3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3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dataValidations count="8">
    <dataValidation type="decimal" operator="notEqual" allowBlank="1" showErrorMessage="1" errorTitle="Oops!" error="Please enter a number." sqref="I26">
      <formula1>-999999999999</formula1>
    </dataValidation>
    <dataValidation type="decimal" operator="notEqual" allowBlank="1" showErrorMessage="1" errorTitle="Oops!" error="Please enter a number." sqref="I27">
      <formula1>-999999999999</formula1>
    </dataValidation>
    <dataValidation type="decimal" operator="notEqual" allowBlank="1" showErrorMessage="1" errorTitle="Oops!" error="Please enter a number." sqref="I28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decimal" operator="notEqual" allowBlank="1" showErrorMessage="1" errorTitle="Oops!" error="Please enter a number." sqref="I30">
      <formula1>-999999999999</formula1>
    </dataValidation>
    <dataValidation type="decimal" operator="notEqual" allowBlank="1" showErrorMessage="1" errorTitle="Oops!" error="Please enter a number." sqref="I31">
      <formula1>-999999999999</formula1>
    </dataValidation>
    <dataValidation type="decimal" operator="notEqual" allowBlank="1" showErrorMessage="1" errorTitle="Oops!" error="Please enter a number." sqref="I32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0"/>
  <sheetViews>
    <sheetView workbookViewId="0" topLeftCell="A1"/>
  </sheetViews>
  <sheetFormatPr defaultRowHeight="12.75"/>
  <sheetData>
    <row r="1" spans="1:2" ht="12.75">
      <c r="A1" t="s">
        <v>36</v>
      </c>
      <c r="B1">
        <f>IFERROR(INDEX({"f-2024-Q2,f-2024-Q2"},MATCH(Welcome!C15,{"FQ: Q2 2024"},0)),"ERROR")</f>
      </c>
    </row>
    <row r="2" spans="1:8" ht="12.75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</row>
    <row r="3" spans="1:8" ht="12.75">
      <c r="A3" t="s">
        <v>45</v>
      </c>
      <c r="B3" t="s">
        <v>27</v>
      </c>
      <c r="C3">
        <f>IF(Inputs!I26="","",Inputs!I26)</f>
      </c>
      <c r="D3">
        <f>IF(Inputs!P26="Pass","Pass",IF(Inputs!P26="PassBecauseBlankAllowed","Pass",IF(Inputs!P26="PassBecauseNoConstraints","Pass","Fail")))</f>
      </c>
      <c r="E3" t="s">
        <v>46</v>
      </c>
      <c r="F3">
        <f>IF(FALSE,"Validation",IF(Inputs!I26="","Validation","Data"))</f>
      </c>
      <c r="G3">
        <f>Inputs!S26</f>
      </c>
    </row>
    <row r="4" spans="1:8" ht="12.75">
      <c r="A4" t="s">
        <v>47</v>
      </c>
      <c r="B4" t="s">
        <v>24</v>
      </c>
      <c r="C4">
        <f>IF(Inputs!I27="","",Inputs!I27)</f>
      </c>
      <c r="D4">
        <f>IF(Inputs!P27="Pass","Pass",IF(Inputs!P27="PassBecauseBlankAllowed","Pass",IF(Inputs!P27="PassBecauseNoConstraints","Pass","Fail")))</f>
      </c>
      <c r="E4" t="s">
        <v>46</v>
      </c>
      <c r="F4">
        <f>IF(FALSE,"Validation",IF(Inputs!I27="","Validation","Data"))</f>
      </c>
      <c r="G4">
        <f>Inputs!S27</f>
      </c>
    </row>
    <row r="5" spans="1:8" ht="12.75">
      <c r="A5" t="s">
        <v>48</v>
      </c>
      <c r="B5" t="s">
        <v>23</v>
      </c>
      <c r="C5">
        <f>IF(Inputs!I28="","",Inputs!I28)</f>
      </c>
      <c r="D5">
        <f>IF(Inputs!P28="Pass","Pass",IF(Inputs!P28="PassBecauseBlankAllowed","Pass",IF(Inputs!P28="PassBecauseNoConstraints","Pass","Fail")))</f>
      </c>
      <c r="E5" t="s">
        <v>46</v>
      </c>
      <c r="F5">
        <f>IF(FALSE,"Validation",IF(Inputs!I28="","Validation","Data"))</f>
      </c>
      <c r="G5">
        <f>Inputs!S28</f>
      </c>
    </row>
    <row r="6" spans="1:8" ht="12.75">
      <c r="A6" t="s">
        <v>49</v>
      </c>
      <c r="B6" t="s">
        <v>22</v>
      </c>
      <c r="C6">
        <f>IF(Inputs!I29="","",Inputs!I29)</f>
      </c>
      <c r="D6">
        <f>IF(Inputs!P29="Pass","Pass",IF(Inputs!P29="PassBecauseBlankAllowed","Pass",IF(Inputs!P29="PassBecauseNoConstraints","Pass","Fail")))</f>
      </c>
      <c r="E6" t="s">
        <v>46</v>
      </c>
      <c r="F6">
        <f>IF(FALSE,"Validation",IF(Inputs!I29="","Validation","Data"))</f>
      </c>
      <c r="G6">
        <f>Inputs!S29</f>
      </c>
    </row>
    <row r="7" spans="1:8" ht="12.75">
      <c r="A7" t="s">
        <v>50</v>
      </c>
      <c r="B7" t="s">
        <v>21</v>
      </c>
      <c r="C7">
        <f>IF(Inputs!I30="","",Inputs!I30)</f>
      </c>
      <c r="D7">
        <f>IF(Inputs!P30="Pass","Pass",IF(Inputs!P30="PassBecauseBlankAllowed","Pass",IF(Inputs!P30="PassBecauseNoConstraints","Pass","Fail")))</f>
      </c>
      <c r="E7" t="s">
        <v>46</v>
      </c>
      <c r="F7">
        <f>IF(FALSE,"Validation",IF(Inputs!I30="","Validation","Data"))</f>
      </c>
      <c r="G7">
        <f>Inputs!S30</f>
      </c>
    </row>
    <row r="8" spans="1:8" ht="12.75">
      <c r="A8" t="s">
        <v>51</v>
      </c>
      <c r="B8" t="s">
        <v>20</v>
      </c>
      <c r="C8">
        <f>IF(Inputs!I31="","",Inputs!I31)</f>
      </c>
      <c r="D8">
        <f>IF(Inputs!P31="Pass","Pass",IF(Inputs!P31="PassBecauseBlankAllowed","Pass",IF(Inputs!P31="PassBecauseNoConstraints","Pass","Fail")))</f>
      </c>
      <c r="E8" t="s">
        <v>46</v>
      </c>
      <c r="F8">
        <f>IF(FALSE,"Validation",IF(Inputs!I31="","Validation","Data"))</f>
      </c>
      <c r="G8">
        <f>Inputs!S31</f>
      </c>
    </row>
    <row r="9" spans="1:8" ht="12.75">
      <c r="A9" t="s">
        <v>52</v>
      </c>
      <c r="B9" t="s">
        <v>19</v>
      </c>
      <c r="C9">
        <f>IF(Inputs!I32="","",Inputs!I32)</f>
      </c>
      <c r="D9">
        <f>IF(Inputs!P32="Pass","Pass",IF(Inputs!P32="PassBecauseBlankAllowed","Pass",IF(Inputs!P32="PassBecauseNoConstraints","Pass","Fail")))</f>
      </c>
      <c r="E9" t="s">
        <v>46</v>
      </c>
      <c r="F9">
        <f>IF(FALSE,"Validation",IF(Inputs!I32="","Validation","Data"))</f>
      </c>
      <c r="G9">
        <f>Inputs!S32</f>
      </c>
    </row>
    <row r="10" spans="1:8" ht="12.75">
      <c r="B10" t="s">
        <v>18</v>
      </c>
      <c r="C10">
        <f>IF(Inputs!I35="","",Inputs!I35)</f>
      </c>
      <c r="D10">
        <f>IF(Inputs!P35="Pass","Pass",IF(Inputs!P35="PassBecauseBlankAllowed","Pass",IF(Inputs!P35="PassBecauseNoConstraints","Pass","Fail")))</f>
      </c>
      <c r="F10">
        <f>IF(TRUE,"Validation",IF(Inputs!I35="","Validation","Data"))</f>
      </c>
      <c r="G10">
        <f>Inputs!S35</f>
      </c>
      <c r="H10" t="s">
        <v>53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54</v>
      </c>
      <c r="B1" t="s">
        <v>55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3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19"/>
      <c r="C1" s="219"/>
      <c r="D1" s="219"/>
      <c r="E1" s="219"/>
      <c r="F1" s="219"/>
      <c r="G1" s="219"/>
      <c r="H1" s="219"/>
    </row>
    <row r="2" spans="1:8" ht="15" customHeight="1">
      <c r="A2" s="26"/>
      <c r="B2" s="29"/>
      <c r="C2" s="221"/>
      <c r="D2" s="29"/>
      <c r="E2" s="220"/>
      <c r="F2" s="123"/>
      <c r="G2" s="220"/>
      <c r="H2" s="26"/>
    </row>
    <row r="3" spans="1:8" ht="26.25">
      <c r="A3" s="26"/>
      <c r="B3" s="29"/>
      <c r="C3" s="32">
        <f>"Data Checks"</f>
      </c>
      <c r="D3" s="29"/>
      <c r="E3" s="220"/>
      <c r="F3" s="123"/>
      <c r="G3" s="220"/>
      <c r="H3" s="26"/>
    </row>
    <row r="4" spans="1:8" ht="15" customHeight="1">
      <c r="A4" s="26"/>
      <c r="B4" s="29"/>
      <c r="C4" s="221"/>
      <c r="D4" s="29"/>
      <c r="E4" s="220"/>
      <c r="F4" s="123"/>
      <c r="G4" s="220"/>
      <c r="H4" s="26"/>
    </row>
    <row r="5" spans="1:8" ht="15" hidden="1">
      <c r="A5" s="26"/>
      <c r="B5" s="29"/>
      <c r="C5" s="41"/>
      <c r="D5" s="29"/>
      <c r="E5" s="220"/>
      <c r="F5" s="123"/>
      <c r="G5" s="220"/>
      <c r="H5" s="26"/>
    </row>
    <row r="6" spans="1:8" ht="15" hidden="1">
      <c r="A6" s="26"/>
      <c r="B6" s="29"/>
      <c r="C6" s="44"/>
      <c r="D6" s="29"/>
      <c r="E6" s="220"/>
      <c r="F6" s="123"/>
      <c r="G6" s="220"/>
      <c r="H6" s="26"/>
    </row>
    <row r="7" spans="1:8" ht="15" customHeight="1">
      <c r="A7" s="26"/>
      <c r="B7" s="29"/>
      <c r="C7" s="222" t="s">
        <v>59</v>
      </c>
      <c r="D7" s="198"/>
      <c r="E7" s="198"/>
      <c r="F7" s="199"/>
      <c r="G7" s="220"/>
      <c r="H7" s="26"/>
    </row>
    <row r="8" spans="1:8" ht="15" customHeight="1">
      <c r="A8" s="26"/>
      <c r="B8" s="29"/>
      <c r="C8" s="48" t="s">
        <v>58</v>
      </c>
      <c r="D8" s="203"/>
      <c r="E8" s="203"/>
      <c r="F8" s="204"/>
      <c r="G8" s="220"/>
      <c r="H8" s="26"/>
    </row>
    <row r="9" spans="1:8" ht="15" customHeight="1">
      <c r="A9" s="26"/>
      <c r="B9" s="29"/>
      <c r="C9" s="48" t="s">
        <v>57</v>
      </c>
      <c r="D9" s="203"/>
      <c r="E9" s="203"/>
      <c r="F9" s="204"/>
      <c r="G9" s="220"/>
      <c r="H9" s="26"/>
    </row>
    <row r="10" spans="1:8" ht="15" customHeight="1">
      <c r="A10" s="26"/>
      <c r="B10" s="29"/>
      <c r="C10" s="223">
        <f>HYPERLINK("https://www.cometrics.com/excel-survey-upload-instructions/","Click here for upload instructions")</f>
      </c>
      <c r="D10" s="29"/>
      <c r="E10" s="220"/>
      <c r="F10" s="123"/>
      <c r="G10" s="220"/>
      <c r="H10" s="26"/>
    </row>
    <row r="11" spans="1:8" ht="15" customHeight="1">
      <c r="A11" s="26"/>
      <c r="B11" s="29"/>
      <c r="C11" s="45" t="s">
        <v>10</v>
      </c>
      <c r="D11" s="29"/>
      <c r="E11" s="220"/>
      <c r="F11" s="123"/>
      <c r="G11" s="220"/>
      <c r="H11" s="26"/>
    </row>
    <row r="12" spans="1:8" ht="15" customHeight="1">
      <c r="A12" s="26"/>
      <c r="B12" s="29"/>
      <c r="C12" s="45" t="s">
        <v>10</v>
      </c>
      <c r="D12" s="29"/>
      <c r="E12" s="220"/>
      <c r="F12" s="123"/>
      <c r="G12" s="220"/>
      <c r="H12" s="26"/>
    </row>
    <row r="13" spans="1:8" ht="15" customHeight="1">
      <c r="A13" s="26"/>
      <c r="B13" s="29"/>
      <c r="C13" s="224">
        <f>HYPERLINK("https://secure.cometrics.com/sign-in","Click Here To Sign In And Upload Your Survey")</f>
      </c>
      <c r="D13" s="225"/>
      <c r="E13" s="226"/>
      <c r="F13" s="227"/>
      <c r="G13" s="220"/>
      <c r="H13" s="26"/>
    </row>
    <row r="14" spans="1:8" ht="15" customHeight="1">
      <c r="A14" s="26"/>
      <c r="B14" s="29"/>
      <c r="C14" s="45" t="s">
        <v>10</v>
      </c>
      <c r="D14" s="29"/>
      <c r="E14" s="220"/>
      <c r="F14" s="123"/>
      <c r="G14" s="220"/>
      <c r="H14" s="26"/>
    </row>
    <row r="15" spans="1:8" ht="15" hidden="1">
      <c r="A15" s="26"/>
      <c r="B15" s="29"/>
      <c r="C15" s="44"/>
      <c r="D15" s="29"/>
      <c r="E15" s="220"/>
      <c r="F15" s="123"/>
      <c r="G15" s="220"/>
      <c r="H15" s="26"/>
    </row>
    <row r="16" spans="1:8" ht="15" hidden="1">
      <c r="A16" s="26"/>
      <c r="B16" s="29"/>
      <c r="C16" s="41"/>
      <c r="D16" s="29"/>
      <c r="E16" s="220"/>
      <c r="F16" s="123"/>
      <c r="G16" s="220"/>
      <c r="H16" s="26"/>
    </row>
    <row r="17" spans="1:8" ht="15" hidden="1">
      <c r="A17" s="26"/>
      <c r="B17" s="29"/>
      <c r="C17" s="40"/>
      <c r="D17" s="29"/>
      <c r="E17" s="220"/>
      <c r="F17" s="123"/>
      <c r="G17" s="220"/>
      <c r="H17" s="26"/>
    </row>
    <row r="18" spans="1:8" ht="22.5" customHeight="1">
      <c r="A18" s="26"/>
      <c r="B18" s="29"/>
      <c r="C18" s="228"/>
      <c r="D18" s="29"/>
      <c r="E18" s="220"/>
      <c r="F18" s="123"/>
      <c r="G18" s="220"/>
      <c r="H18" s="26"/>
    </row>
    <row r="19" spans="1:8" ht="15" customHeight="1">
      <c r="A19" s="26"/>
      <c r="B19" s="29"/>
      <c r="C19" s="43" t="s">
        <v>56</v>
      </c>
      <c r="D19" s="29"/>
      <c r="E19" s="220"/>
      <c r="F19" s="123"/>
      <c r="G19" s="220"/>
      <c r="H19" s="26"/>
    </row>
    <row r="20" spans="1:8" ht="7.5" customHeight="1">
      <c r="A20" s="26"/>
      <c r="B20" s="29"/>
      <c r="C20" s="228"/>
      <c r="D20" s="29"/>
      <c r="E20" s="220"/>
      <c r="F20" s="123"/>
      <c r="G20" s="220"/>
      <c r="H20" s="26"/>
    </row>
    <row r="21" spans="1:8" ht="15" hidden="1">
      <c r="A21" s="26"/>
      <c r="B21" s="29"/>
      <c r="C21" s="229"/>
      <c r="D21" s="29"/>
      <c r="E21" s="220"/>
      <c r="F21" s="123"/>
      <c r="G21" s="220"/>
      <c r="H21" s="26"/>
    </row>
    <row r="22" spans="1:8" ht="15">
      <c r="A22" s="26"/>
      <c r="B22" s="29"/>
      <c r="C22" s="223">
        <f>HYPERLINK("#'Inputs'!C26","Beams &amp; Heavy Structural")</f>
      </c>
      <c r="D22" s="29"/>
      <c r="E22" s="220"/>
      <c r="F22" s="230">
        <f>IF(Inputs!P26="Pass","Pass",IF(Inputs!P26="PassBecauseBlankAllowed","Pass",IF(Inputs!P26="PassBecauseNoConstraints","Pass","Fail")))</f>
      </c>
      <c r="G22" s="220"/>
      <c r="H22" s="26"/>
    </row>
    <row r="23" spans="1:8" ht="7.5" customHeight="1">
      <c r="A23" s="26"/>
      <c r="B23" s="29"/>
      <c r="C23" s="229"/>
      <c r="D23" s="29"/>
      <c r="E23" s="220"/>
      <c r="F23" s="123"/>
      <c r="G23" s="220"/>
      <c r="H23" s="26"/>
    </row>
    <row r="24" spans="1:8" ht="15" hidden="1">
      <c r="A24" s="26"/>
      <c r="B24" s="29"/>
      <c r="C24" s="229"/>
      <c r="D24" s="29"/>
      <c r="E24" s="220"/>
      <c r="F24" s="123"/>
      <c r="G24" s="220"/>
      <c r="H24" s="26"/>
    </row>
    <row r="25" spans="1:8" ht="15">
      <c r="A25" s="26"/>
      <c r="B25" s="29"/>
      <c r="C25" s="223">
        <f>HYPERLINK("#'Inputs'!C27","Carbon Flat Roll")</f>
      </c>
      <c r="D25" s="29"/>
      <c r="E25" s="220"/>
      <c r="F25" s="230">
        <f>IF(Inputs!P27="Pass","Pass",IF(Inputs!P27="PassBecauseBlankAllowed","Pass",IF(Inputs!P27="PassBecauseNoConstraints","Pass","Fail")))</f>
      </c>
      <c r="G25" s="220"/>
      <c r="H25" s="26"/>
    </row>
    <row r="26" spans="1:8" ht="7.5" customHeight="1">
      <c r="A26" s="26"/>
      <c r="B26" s="29"/>
      <c r="C26" s="229"/>
      <c r="D26" s="29"/>
      <c r="E26" s="220"/>
      <c r="F26" s="123"/>
      <c r="G26" s="220"/>
      <c r="H26" s="26"/>
    </row>
    <row r="27" spans="1:8" ht="15" hidden="1">
      <c r="A27" s="26"/>
      <c r="B27" s="29"/>
      <c r="C27" s="229"/>
      <c r="D27" s="29"/>
      <c r="E27" s="220"/>
      <c r="F27" s="123"/>
      <c r="G27" s="220"/>
      <c r="H27" s="26"/>
    </row>
    <row r="28" spans="1:8" ht="15">
      <c r="A28" s="26"/>
      <c r="B28" s="29"/>
      <c r="C28" s="223">
        <f>HYPERLINK("#'Inputs'!C28","Carbon Plate")</f>
      </c>
      <c r="D28" s="29"/>
      <c r="E28" s="220"/>
      <c r="F28" s="230">
        <f>IF(Inputs!P28="Pass","Pass",IF(Inputs!P28="PassBecauseBlankAllowed","Pass",IF(Inputs!P28="PassBecauseNoConstraints","Pass","Fail")))</f>
      </c>
      <c r="G28" s="220"/>
      <c r="H28" s="26"/>
    </row>
    <row r="29" spans="1:8" ht="7.5" customHeight="1">
      <c r="A29" s="26"/>
      <c r="B29" s="29"/>
      <c r="C29" s="229"/>
      <c r="D29" s="29"/>
      <c r="E29" s="220"/>
      <c r="F29" s="123"/>
      <c r="G29" s="220"/>
      <c r="H29" s="26"/>
    </row>
    <row r="30" spans="1:8" ht="15" hidden="1">
      <c r="A30" s="26"/>
      <c r="B30" s="29"/>
      <c r="C30" s="229"/>
      <c r="D30" s="29"/>
      <c r="E30" s="220"/>
      <c r="F30" s="123"/>
      <c r="G30" s="220"/>
      <c r="H30" s="26"/>
    </row>
    <row r="31" spans="1:8" ht="15">
      <c r="A31" s="26"/>
      <c r="B31" s="29"/>
      <c r="C31" s="223">
        <f>HYPERLINK("#'Inputs'!C29","Merchant Bar and Bar Size Shapes (does not include Beam Mill items)")</f>
      </c>
      <c r="D31" s="29"/>
      <c r="E31" s="220"/>
      <c r="F31" s="230">
        <f>IF(Inputs!P29="Pass","Pass",IF(Inputs!P29="PassBecauseBlankAllowed","Pass",IF(Inputs!P29="PassBecauseNoConstraints","Pass","Fail")))</f>
      </c>
      <c r="G31" s="220"/>
      <c r="H31" s="26"/>
    </row>
    <row r="32" spans="1:8" ht="7.5" customHeight="1">
      <c r="A32" s="26"/>
      <c r="B32" s="29"/>
      <c r="C32" s="229"/>
      <c r="D32" s="29"/>
      <c r="E32" s="220"/>
      <c r="F32" s="123"/>
      <c r="G32" s="220"/>
      <c r="H32" s="26"/>
    </row>
    <row r="33" spans="1:8" ht="15" hidden="1">
      <c r="A33" s="26"/>
      <c r="B33" s="29"/>
      <c r="C33" s="229"/>
      <c r="D33" s="29"/>
      <c r="E33" s="220"/>
      <c r="F33" s="123"/>
      <c r="G33" s="220"/>
      <c r="H33" s="26"/>
    </row>
    <row r="34" spans="1:8" ht="15">
      <c r="A34" s="26"/>
      <c r="B34" s="29"/>
      <c r="C34" s="223">
        <f>HYPERLINK("#'Inputs'!C30","Rebar")</f>
      </c>
      <c r="D34" s="29"/>
      <c r="E34" s="220"/>
      <c r="F34" s="230">
        <f>IF(Inputs!P30="Pass","Pass",IF(Inputs!P30="PassBecauseBlankAllowed","Pass",IF(Inputs!P30="PassBecauseNoConstraints","Pass","Fail")))</f>
      </c>
      <c r="G34" s="220"/>
      <c r="H34" s="26"/>
    </row>
    <row r="35" spans="1:8" ht="7.5" customHeight="1">
      <c r="A35" s="26"/>
      <c r="B35" s="29"/>
      <c r="C35" s="229"/>
      <c r="D35" s="29"/>
      <c r="E35" s="220"/>
      <c r="F35" s="123"/>
      <c r="G35" s="220"/>
      <c r="H35" s="26"/>
    </row>
    <row r="36" spans="1:8" ht="15" hidden="1">
      <c r="A36" s="26"/>
      <c r="B36" s="29"/>
      <c r="C36" s="229"/>
      <c r="D36" s="29"/>
      <c r="E36" s="220"/>
      <c r="F36" s="123"/>
      <c r="G36" s="220"/>
      <c r="H36" s="26"/>
    </row>
    <row r="37" spans="1:8" ht="15">
      <c r="A37" s="26"/>
      <c r="B37" s="29"/>
      <c r="C37" s="223">
        <f>HYPERLINK("#'Inputs'!C31","Tubing")</f>
      </c>
      <c r="D37" s="29"/>
      <c r="E37" s="220"/>
      <c r="F37" s="230">
        <f>IF(Inputs!P31="Pass","Pass",IF(Inputs!P31="PassBecauseBlankAllowed","Pass",IF(Inputs!P31="PassBecauseNoConstraints","Pass","Fail")))</f>
      </c>
      <c r="G37" s="220"/>
      <c r="H37" s="26"/>
    </row>
    <row r="38" spans="1:8" ht="7.5" customHeight="1">
      <c r="A38" s="26"/>
      <c r="B38" s="29"/>
      <c r="C38" s="229"/>
      <c r="D38" s="29"/>
      <c r="E38" s="220"/>
      <c r="F38" s="123"/>
      <c r="G38" s="220"/>
      <c r="H38" s="26"/>
    </row>
    <row r="39" spans="1:8" ht="15" hidden="1">
      <c r="A39" s="26"/>
      <c r="B39" s="29"/>
      <c r="C39" s="229"/>
      <c r="D39" s="29"/>
      <c r="E39" s="220"/>
      <c r="F39" s="123"/>
      <c r="G39" s="220"/>
      <c r="H39" s="26"/>
    </row>
    <row r="40" spans="1:8" ht="15">
      <c r="A40" s="26"/>
      <c r="B40" s="29"/>
      <c r="C40" s="223">
        <f>HYPERLINK("#'Inputs'!C32","Other")</f>
      </c>
      <c r="D40" s="29"/>
      <c r="E40" s="220"/>
      <c r="F40" s="230">
        <f>IF(Inputs!P32="Pass","Pass",IF(Inputs!P32="PassBecauseBlankAllowed","Pass",IF(Inputs!P32="PassBecauseNoConstraints","Pass","Fail")))</f>
      </c>
      <c r="G40" s="220"/>
      <c r="H40" s="26"/>
    </row>
    <row r="41" spans="1:8" ht="7.5" customHeight="1">
      <c r="A41" s="26"/>
      <c r="B41" s="29"/>
      <c r="C41" s="229"/>
      <c r="D41" s="29"/>
      <c r="E41" s="220"/>
      <c r="F41" s="123"/>
      <c r="G41" s="220"/>
      <c r="H41" s="26"/>
    </row>
    <row r="42" spans="1:8" ht="15" customHeight="1">
      <c r="A42" s="26"/>
      <c r="B42" s="29"/>
      <c r="C42" s="40"/>
      <c r="D42" s="29"/>
      <c r="E42" s="220"/>
      <c r="F42" s="123"/>
      <c r="G42" s="220"/>
      <c r="H42" s="26"/>
    </row>
    <row r="43" spans="1:8" ht="37.5" customHeight="1">
      <c r="A43" s="26" t="s">
        <v>13</v>
      </c>
      <c r="B43" s="26" t="s">
        <v>13</v>
      </c>
      <c r="C43" s="26" t="s">
        <v>13</v>
      </c>
      <c r="D43" s="26" t="s">
        <v>13</v>
      </c>
      <c r="E43" s="26" t="s">
        <v>13</v>
      </c>
      <c r="F43" s="26" t="s">
        <v>13</v>
      </c>
      <c r="G43" s="26" t="s">
        <v>13</v>
      </c>
      <c r="H43" s="26" t="s">
        <v>13</v>
      </c>
    </row>
  </sheetData>
  <sheetProtection password="A094" sheet="1" objects="1" scenarios="1"/>
  <mergeCells count="10">
    <mergeCell ref="A1:H1"/>
    <mergeCell ref="A43:H43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4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7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0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survey/nasa-quarterly/2024-Q2-v003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Q2 2024 NASA Tonnage Survey</dc:title>
  <dc:subject>Copyright (c) 2023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